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v\Desktop\Bjornoya_2019\GPS\"/>
    </mc:Choice>
  </mc:AlternateContent>
  <xr:revisionPtr revIDLastSave="0" documentId="13_ncr:1_{3999A833-0D35-4C9D-B24A-05A269A30541}" xr6:coauthVersionLast="36" xr6:coauthVersionMax="36" xr10:uidLastSave="{00000000-0000-0000-0000-000000000000}"/>
  <bookViews>
    <workbookView xWindow="0" yWindow="0" windowWidth="23040" windowHeight="9360" activeTab="3" xr2:uid="{00000000-000D-0000-FFFF-FFFF00000000}"/>
  </bookViews>
  <sheets>
    <sheet name="Print" sheetId="6" r:id="rId1"/>
    <sheet name="DATA" sheetId="1" r:id="rId2"/>
    <sheet name="Arkusz1" sheetId="4" r:id="rId3"/>
    <sheet name="2019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6" l="1"/>
  <c r="I26" i="6"/>
  <c r="I24" i="6"/>
  <c r="I23" i="6"/>
  <c r="I22" i="6"/>
  <c r="I17" i="6"/>
  <c r="I12" i="6"/>
  <c r="I10" i="6"/>
  <c r="I8" i="6"/>
  <c r="R3" i="6"/>
  <c r="S3" i="5" l="1"/>
  <c r="I41" i="5" l="1"/>
  <c r="I22" i="5"/>
  <c r="I33" i="5" l="1"/>
  <c r="I31" i="5"/>
  <c r="I30" i="5"/>
  <c r="I29" i="5"/>
  <c r="I8" i="5" l="1"/>
  <c r="I6" i="5"/>
  <c r="R6" i="1" l="1"/>
  <c r="R4" i="1"/>
  <c r="I16" i="4" l="1"/>
  <c r="R17" i="1"/>
  <c r="R13" i="1"/>
  <c r="I34" i="1" l="1"/>
  <c r="R36" i="1"/>
  <c r="I10" i="1" l="1"/>
  <c r="R5" i="1" l="1"/>
</calcChain>
</file>

<file path=xl/sharedStrings.xml><?xml version="1.0" encoding="utf-8"?>
<sst xmlns="http://schemas.openxmlformats.org/spreadsheetml/2006/main" count="1232" uniqueCount="131">
  <si>
    <t>Revdalen - krykkje</t>
  </si>
  <si>
    <t>Kjønn</t>
  </si>
  <si>
    <t>Merkehøyden - krykkje</t>
  </si>
  <si>
    <t>Dato</t>
  </si>
  <si>
    <t>Vekt</t>
  </si>
  <si>
    <t>Farge</t>
  </si>
  <si>
    <t>Slapp</t>
  </si>
  <si>
    <t>2e</t>
  </si>
  <si>
    <t>1e</t>
  </si>
  <si>
    <t>G</t>
  </si>
  <si>
    <t>Lomvihylla - krykkje</t>
  </si>
  <si>
    <t>TDR</t>
  </si>
  <si>
    <t>LogID</t>
  </si>
  <si>
    <t>Reir nr</t>
  </si>
  <si>
    <t>Innh</t>
  </si>
  <si>
    <t>Tilb</t>
  </si>
  <si>
    <t>Kommentar</t>
  </si>
  <si>
    <t>L/R</t>
  </si>
  <si>
    <t>Kode</t>
  </si>
  <si>
    <t>GPS</t>
  </si>
  <si>
    <t>Ringnr</t>
  </si>
  <si>
    <t>Kommen tar</t>
  </si>
  <si>
    <t>1u</t>
  </si>
  <si>
    <t>-</t>
  </si>
  <si>
    <t>1e1u</t>
  </si>
  <si>
    <t>2u</t>
  </si>
  <si>
    <t>Fjær</t>
  </si>
  <si>
    <t>2 min</t>
  </si>
  <si>
    <t>Ecotone</t>
  </si>
  <si>
    <t>3 min</t>
  </si>
  <si>
    <t>Ecotone solar</t>
  </si>
  <si>
    <t>Freq</t>
  </si>
  <si>
    <t>2u (s)</t>
  </si>
  <si>
    <t>Umidd.</t>
  </si>
  <si>
    <t>CatLog 7</t>
  </si>
  <si>
    <t>CatLog 8</t>
  </si>
  <si>
    <t>CatLog1</t>
  </si>
  <si>
    <t>CatLog2</t>
  </si>
  <si>
    <t>CatLog3</t>
  </si>
  <si>
    <t>CatLog4</t>
  </si>
  <si>
    <t>CatLog5</t>
  </si>
  <si>
    <t>CatLog6</t>
  </si>
  <si>
    <t>Logger ikke nummerert?</t>
  </si>
  <si>
    <t>Blødde fra haleroten</t>
  </si>
  <si>
    <t>L</t>
  </si>
  <si>
    <t>CatLog 9</t>
  </si>
  <si>
    <t>P</t>
  </si>
  <si>
    <t>URI 06</t>
  </si>
  <si>
    <t>SOL 25</t>
  </si>
  <si>
    <t>CatLog 24</t>
  </si>
  <si>
    <t>1e 1u</t>
  </si>
  <si>
    <t>CatLog 22</t>
  </si>
  <si>
    <t>5 min</t>
  </si>
  <si>
    <t>CatLog 23</t>
  </si>
  <si>
    <t>CatLog 26</t>
  </si>
  <si>
    <t>1u 1d</t>
  </si>
  <si>
    <t>CatLog 27</t>
  </si>
  <si>
    <t>CatLog 25</t>
  </si>
  <si>
    <t>Wing: 320</t>
  </si>
  <si>
    <t>15 min</t>
  </si>
  <si>
    <t>CatLog 20</t>
  </si>
  <si>
    <t>23 min</t>
  </si>
  <si>
    <t>11 min</t>
  </si>
  <si>
    <t>CatLog 21</t>
  </si>
  <si>
    <t>Wing 324</t>
  </si>
  <si>
    <t>1 min</t>
  </si>
  <si>
    <t>B</t>
  </si>
  <si>
    <t>umidd.</t>
  </si>
  <si>
    <t>~21:30</t>
  </si>
  <si>
    <t>1u1d</t>
  </si>
  <si>
    <t>empty</t>
  </si>
  <si>
    <t>Blood sample taken</t>
  </si>
  <si>
    <t>Food sample</t>
  </si>
  <si>
    <t>CatLog 28</t>
  </si>
  <si>
    <t>&gt;25 min</t>
  </si>
  <si>
    <t>CatLog 29</t>
  </si>
  <si>
    <t>Not back, mate came</t>
  </si>
  <si>
    <t>CatLog36</t>
  </si>
  <si>
    <t>CatLog 34</t>
  </si>
  <si>
    <t>N</t>
  </si>
  <si>
    <t>CatLog 31</t>
  </si>
  <si>
    <t>&lt;5min</t>
  </si>
  <si>
    <t>Wing: 329</t>
  </si>
  <si>
    <t>CatLog 39</t>
  </si>
  <si>
    <t>CatLog 32</t>
  </si>
  <si>
    <t>CatLog 33</t>
  </si>
  <si>
    <t>Logger lost!</t>
  </si>
  <si>
    <t>CatLog37</t>
  </si>
  <si>
    <t>Logger still working</t>
  </si>
  <si>
    <t>~12:00:00</t>
  </si>
  <si>
    <t>~16:00</t>
  </si>
  <si>
    <t>not back</t>
  </si>
  <si>
    <t>10 min</t>
  </si>
  <si>
    <t>GPS: CatLog</t>
  </si>
  <si>
    <t>Most likely less than 10 min.</t>
  </si>
  <si>
    <t>Did not come back, mate came. The bird seen after 2 hours</t>
  </si>
  <si>
    <t>2c</t>
  </si>
  <si>
    <t>25 min.</t>
  </si>
  <si>
    <t>Chicks wettish</t>
  </si>
  <si>
    <t>3 min.</t>
  </si>
  <si>
    <t>2 min.</t>
  </si>
  <si>
    <t>1c1e</t>
  </si>
  <si>
    <t>Egg hatching</t>
  </si>
  <si>
    <t>Imm.</t>
  </si>
  <si>
    <t>1c</t>
  </si>
  <si>
    <t>egg hatching</t>
  </si>
  <si>
    <t>Loggerhylle - krykkje</t>
  </si>
  <si>
    <t>1c on 18.07</t>
  </si>
  <si>
    <t>chick_age</t>
  </si>
  <si>
    <t>3-5 days</t>
  </si>
  <si>
    <t>20.07.</t>
  </si>
  <si>
    <t>1ch</t>
  </si>
  <si>
    <t>4 min.</t>
  </si>
  <si>
    <t>2ch</t>
  </si>
  <si>
    <t>Did not come back</t>
  </si>
  <si>
    <t>21.07.</t>
  </si>
  <si>
    <t>1ch1e</t>
  </si>
  <si>
    <t>Coordinates_E</t>
  </si>
  <si>
    <t>Coordinates_N</t>
  </si>
  <si>
    <t>oordinates_N</t>
  </si>
  <si>
    <t>Wing_length</t>
  </si>
  <si>
    <t>23.07.</t>
  </si>
  <si>
    <t>min1ch</t>
  </si>
  <si>
    <t>1d</t>
  </si>
  <si>
    <t>1 dead chick</t>
  </si>
  <si>
    <t>Not back</t>
  </si>
  <si>
    <t>Logger lost! Feathers gone!</t>
  </si>
  <si>
    <t>Blood needs to be taken</t>
  </si>
  <si>
    <t>5 min.</t>
  </si>
  <si>
    <t>20 min</t>
  </si>
  <si>
    <t>small, logger lost together with the feathers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</si>
</sst>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/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0" fillId="3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8" fillId="4" borderId="1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20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Alignment="1"/>
    <xf numFmtId="0" fontId="0" fillId="2" borderId="0" xfId="0" applyFill="1"/>
    <xf numFmtId="0" fontId="11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0" fontId="0" fillId="0" borderId="0" xfId="0" applyNumberFormat="1" applyFill="1"/>
    <xf numFmtId="20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quotePrefix="1" applyFill="1" applyAlignment="1">
      <alignment horizontal="center"/>
    </xf>
    <xf numFmtId="0" fontId="0" fillId="0" borderId="0" xfId="0" quotePrefix="1" applyFill="1"/>
    <xf numFmtId="20" fontId="0" fillId="0" borderId="0" xfId="0" quotePrefix="1" applyNumberFormat="1" applyFill="1" applyAlignment="1">
      <alignment horizontal="center"/>
    </xf>
    <xf numFmtId="20" fontId="10" fillId="0" borderId="0" xfId="0" applyNumberFormat="1" applyFont="1" applyFill="1"/>
    <xf numFmtId="0" fontId="11" fillId="0" borderId="0" xfId="0" applyFont="1" applyFill="1"/>
    <xf numFmtId="0" fontId="0" fillId="6" borderId="0" xfId="0" applyFill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2" fillId="5" borderId="0" xfId="0" applyFont="1" applyFill="1"/>
    <xf numFmtId="0" fontId="12" fillId="0" borderId="0" xfId="0" applyFont="1" applyFill="1"/>
    <xf numFmtId="0" fontId="12" fillId="0" borderId="0" xfId="0" quotePrefix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20" fontId="12" fillId="0" borderId="0" xfId="0" applyNumberFormat="1" applyFont="1" applyFill="1" applyAlignment="1">
      <alignment horizontal="center"/>
    </xf>
    <xf numFmtId="0" fontId="12" fillId="2" borderId="0" xfId="0" applyFont="1" applyFill="1"/>
    <xf numFmtId="20" fontId="12" fillId="0" borderId="0" xfId="0" applyNumberFormat="1" applyFont="1" applyFill="1"/>
    <xf numFmtId="0" fontId="9" fillId="7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20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0" fontId="0" fillId="0" borderId="0" xfId="0" applyNumberFormat="1" applyFont="1"/>
    <xf numFmtId="0" fontId="0" fillId="0" borderId="0" xfId="0" applyFont="1" applyFill="1"/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  <xf numFmtId="0" fontId="11" fillId="0" borderId="0" xfId="0" quotePrefix="1" applyFont="1" applyFill="1"/>
    <xf numFmtId="20" fontId="11" fillId="0" borderId="0" xfId="0" quotePrefix="1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20" fontId="15" fillId="0" borderId="0" xfId="0" applyNumberFormat="1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20" fontId="17" fillId="0" borderId="0" xfId="0" applyNumberFormat="1" applyFont="1" applyFill="1"/>
    <xf numFmtId="20" fontId="14" fillId="0" borderId="0" xfId="0" applyNumberFormat="1" applyFont="1" applyFill="1"/>
    <xf numFmtId="20" fontId="7" fillId="0" borderId="0" xfId="0" applyNumberFormat="1" applyFont="1" applyFill="1"/>
    <xf numFmtId="0" fontId="9" fillId="8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20" fontId="11" fillId="0" borderId="0" xfId="0" applyNumberFormat="1" applyFont="1" applyFill="1" applyAlignment="1">
      <alignment horizontal="center"/>
    </xf>
    <xf numFmtId="0" fontId="11" fillId="2" borderId="0" xfId="0" applyFont="1" applyFill="1"/>
    <xf numFmtId="20" fontId="11" fillId="0" borderId="0" xfId="0" applyNumberFormat="1" applyFont="1" applyFill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20" fontId="18" fillId="0" borderId="0" xfId="0" applyNumberFormat="1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1" fillId="0" borderId="0" xfId="0" applyFont="1"/>
    <xf numFmtId="20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0" fontId="11" fillId="0" borderId="0" xfId="0" applyNumberFormat="1" applyFont="1"/>
    <xf numFmtId="0" fontId="11" fillId="5" borderId="0" xfId="0" applyFont="1" applyFill="1"/>
    <xf numFmtId="20" fontId="16" fillId="0" borderId="0" xfId="0" applyNumberFormat="1" applyFont="1" applyFill="1"/>
    <xf numFmtId="0" fontId="11" fillId="8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20" fontId="22" fillId="0" borderId="0" xfId="0" applyNumberFormat="1" applyFont="1" applyFill="1"/>
    <xf numFmtId="0" fontId="22" fillId="0" borderId="0" xfId="0" applyFont="1" applyFill="1"/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4" fillId="0" borderId="0" xfId="0" applyFont="1"/>
    <xf numFmtId="20" fontId="12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0" fontId="24" fillId="0" borderId="0" xfId="0" applyNumberFormat="1" applyFont="1"/>
    <xf numFmtId="20" fontId="12" fillId="0" borderId="0" xfId="0" applyNumberFormat="1" applyFont="1"/>
    <xf numFmtId="0" fontId="24" fillId="0" borderId="0" xfId="0" applyFont="1" applyFill="1"/>
    <xf numFmtId="165" fontId="12" fillId="0" borderId="0" xfId="0" applyNumberFormat="1" applyFont="1" applyFill="1" applyAlignment="1">
      <alignment horizontal="center"/>
    </xf>
  </cellXfs>
  <cellStyles count="1">
    <cellStyle name="Normalny" xfId="0" builtinId="0"/>
  </cellStyles>
  <dxfs count="15"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/>
      </font>
      <fill>
        <patternFill>
          <bgColor theme="1" tint="0.3499862666707357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77836-08B2-4087-84EF-9D4E7DB60460}">
  <sheetPr>
    <pageSetUpPr fitToPage="1"/>
  </sheetPr>
  <dimension ref="A1:W259"/>
  <sheetViews>
    <sheetView zoomScale="80" zoomScaleNormal="80" workbookViewId="0">
      <selection activeCell="V18" sqref="V18"/>
    </sheetView>
  </sheetViews>
  <sheetFormatPr defaultRowHeight="14.4" x14ac:dyDescent="0.55000000000000004"/>
  <cols>
    <col min="1" max="1" width="6.3125" customWidth="1"/>
    <col min="2" max="2" width="5.5234375" customWidth="1"/>
    <col min="3" max="3" width="8" bestFit="1" customWidth="1"/>
    <col min="4" max="4" width="5.5234375" customWidth="1"/>
    <col min="5" max="5" width="3.89453125" style="2" customWidth="1"/>
    <col min="6" max="6" width="9.1015625" style="2" bestFit="1" customWidth="1"/>
    <col min="7" max="7" width="4.68359375" style="2" bestFit="1" customWidth="1"/>
    <col min="8" max="8" width="10.7890625" customWidth="1"/>
    <col min="9" max="9" width="5" style="2" customWidth="1"/>
    <col min="10" max="10" width="6" style="2" customWidth="1"/>
    <col min="11" max="11" width="5.5234375" style="82" customWidth="1"/>
    <col min="12" max="12" width="5" style="2" bestFit="1" customWidth="1"/>
    <col min="13" max="13" width="5.68359375" style="2" bestFit="1" customWidth="1"/>
    <col min="14" max="14" width="8.1015625" customWidth="1"/>
    <col min="15" max="15" width="25.41796875" customWidth="1"/>
    <col min="16" max="16" width="1.3125" customWidth="1"/>
    <col min="17" max="17" width="5.5234375" style="4" bestFit="1" customWidth="1"/>
    <col min="18" max="18" width="5.5234375" style="2" bestFit="1" customWidth="1"/>
    <col min="19" max="19" width="4.68359375" style="2" bestFit="1" customWidth="1"/>
    <col min="20" max="20" width="6.1015625" style="2" bestFit="1" customWidth="1"/>
    <col min="21" max="21" width="5.9453125" bestFit="1" customWidth="1"/>
    <col min="22" max="22" width="32.41796875" customWidth="1"/>
  </cols>
  <sheetData>
    <row r="1" spans="1:23" ht="12.6" customHeight="1" x14ac:dyDescent="0.55000000000000004">
      <c r="A1" s="1" t="s">
        <v>0</v>
      </c>
      <c r="B1" s="1"/>
    </row>
    <row r="2" spans="1:23" s="1" customFormat="1" ht="14.7" thickBot="1" x14ac:dyDescent="0.6">
      <c r="A2" s="6" t="s">
        <v>13</v>
      </c>
      <c r="B2" s="7" t="s">
        <v>3</v>
      </c>
      <c r="C2" s="6" t="s">
        <v>20</v>
      </c>
      <c r="D2" s="6" t="s">
        <v>18</v>
      </c>
      <c r="E2" s="6" t="s">
        <v>17</v>
      </c>
      <c r="F2" s="6" t="s">
        <v>93</v>
      </c>
      <c r="G2" s="6" t="s">
        <v>31</v>
      </c>
      <c r="H2" s="6" t="s">
        <v>11</v>
      </c>
      <c r="I2" s="6" t="s">
        <v>4</v>
      </c>
      <c r="J2" s="6" t="s">
        <v>1</v>
      </c>
      <c r="K2" s="83" t="s">
        <v>5</v>
      </c>
      <c r="L2" s="6" t="s">
        <v>14</v>
      </c>
      <c r="M2" s="6" t="s">
        <v>6</v>
      </c>
      <c r="N2" s="8" t="s">
        <v>15</v>
      </c>
      <c r="O2" s="8" t="s">
        <v>16</v>
      </c>
      <c r="Q2" s="12" t="s">
        <v>3</v>
      </c>
      <c r="R2" s="13" t="s">
        <v>4</v>
      </c>
      <c r="S2" s="13" t="s">
        <v>26</v>
      </c>
      <c r="T2" s="13" t="s">
        <v>14</v>
      </c>
      <c r="U2" s="13" t="s">
        <v>6</v>
      </c>
      <c r="V2" s="11" t="s">
        <v>21</v>
      </c>
      <c r="W2" s="1" t="s">
        <v>108</v>
      </c>
    </row>
    <row r="3" spans="1:23" hidden="1" x14ac:dyDescent="0.55000000000000004">
      <c r="A3" s="2">
        <v>1</v>
      </c>
      <c r="B3" s="3">
        <v>43657</v>
      </c>
      <c r="C3">
        <v>6228604</v>
      </c>
      <c r="F3" s="2">
        <v>12</v>
      </c>
      <c r="G3" s="15">
        <v>120</v>
      </c>
      <c r="I3" s="2">
        <v>485</v>
      </c>
      <c r="J3" s="17"/>
      <c r="K3" s="84" t="s">
        <v>9</v>
      </c>
      <c r="L3" s="2" t="s">
        <v>8</v>
      </c>
      <c r="M3" s="10">
        <v>0.61805555555555558</v>
      </c>
      <c r="N3" t="s">
        <v>92</v>
      </c>
      <c r="Q3" s="4">
        <v>43664</v>
      </c>
      <c r="R3" s="2">
        <f>500-35</f>
        <v>465</v>
      </c>
      <c r="T3" s="2" t="s">
        <v>8</v>
      </c>
      <c r="U3" s="14">
        <v>0.46875</v>
      </c>
      <c r="V3" s="2"/>
    </row>
    <row r="4" spans="1:23" hidden="1" x14ac:dyDescent="0.55000000000000004">
      <c r="A4" s="2">
        <v>2</v>
      </c>
      <c r="B4" s="3">
        <v>43657</v>
      </c>
      <c r="C4">
        <v>6228608</v>
      </c>
      <c r="F4" s="2">
        <v>33</v>
      </c>
      <c r="G4" s="15">
        <v>120</v>
      </c>
      <c r="I4" s="2">
        <v>460</v>
      </c>
      <c r="J4" s="17"/>
      <c r="K4" s="84" t="s">
        <v>9</v>
      </c>
      <c r="L4" s="2" t="s">
        <v>8</v>
      </c>
      <c r="M4" s="10">
        <v>0.63541666666666663</v>
      </c>
      <c r="N4" t="s">
        <v>65</v>
      </c>
      <c r="Q4" s="4">
        <v>43662</v>
      </c>
      <c r="R4" s="2">
        <v>420</v>
      </c>
      <c r="T4" s="2" t="s">
        <v>8</v>
      </c>
      <c r="U4" s="14">
        <v>0.89583333333333337</v>
      </c>
      <c r="V4" s="2"/>
    </row>
    <row r="5" spans="1:23" x14ac:dyDescent="0.55000000000000004">
      <c r="A5" s="2">
        <v>2</v>
      </c>
      <c r="B5" s="3">
        <v>43663</v>
      </c>
      <c r="C5">
        <v>6228315</v>
      </c>
      <c r="F5" s="2">
        <v>16</v>
      </c>
      <c r="G5" s="15">
        <v>120</v>
      </c>
      <c r="I5" s="2">
        <v>420</v>
      </c>
      <c r="J5" s="17"/>
      <c r="K5" s="86" t="s">
        <v>66</v>
      </c>
      <c r="L5" s="2" t="s">
        <v>8</v>
      </c>
      <c r="M5" s="10">
        <v>0.54027777777777775</v>
      </c>
      <c r="N5" t="s">
        <v>103</v>
      </c>
      <c r="U5" s="14"/>
      <c r="V5" s="2"/>
    </row>
    <row r="6" spans="1:23" ht="15.3" hidden="1" customHeight="1" x14ac:dyDescent="0.55000000000000004">
      <c r="A6" s="2">
        <v>3</v>
      </c>
      <c r="B6" s="3">
        <v>43657</v>
      </c>
      <c r="C6">
        <v>6177991</v>
      </c>
      <c r="F6" s="2">
        <v>34</v>
      </c>
      <c r="G6" s="15">
        <v>120</v>
      </c>
      <c r="I6" s="2">
        <v>450</v>
      </c>
      <c r="J6" s="17"/>
      <c r="K6" s="84" t="s">
        <v>9</v>
      </c>
      <c r="L6" s="2" t="s">
        <v>8</v>
      </c>
      <c r="M6" s="10">
        <v>0.66319444444444442</v>
      </c>
      <c r="O6" t="s">
        <v>94</v>
      </c>
      <c r="Q6" s="4">
        <v>43662</v>
      </c>
      <c r="R6" s="2">
        <v>410</v>
      </c>
      <c r="T6" s="2" t="s">
        <v>8</v>
      </c>
      <c r="U6" s="14">
        <v>0.89583333333333337</v>
      </c>
      <c r="V6" s="2" t="s">
        <v>107</v>
      </c>
    </row>
    <row r="7" spans="1:23" ht="15.3" customHeight="1" x14ac:dyDescent="0.55000000000000004">
      <c r="A7" s="2">
        <v>3</v>
      </c>
      <c r="B7" s="3">
        <v>43665</v>
      </c>
      <c r="C7">
        <v>6228317</v>
      </c>
      <c r="F7" s="2">
        <v>30</v>
      </c>
      <c r="G7" s="15">
        <v>120</v>
      </c>
      <c r="I7" s="2">
        <v>475</v>
      </c>
      <c r="J7" s="17"/>
      <c r="K7" s="88" t="s">
        <v>66</v>
      </c>
      <c r="L7" s="2" t="s">
        <v>104</v>
      </c>
      <c r="M7" s="10">
        <v>0.52847222222222223</v>
      </c>
      <c r="U7" s="14"/>
      <c r="V7" s="2"/>
    </row>
    <row r="8" spans="1:23" hidden="1" x14ac:dyDescent="0.55000000000000004">
      <c r="A8" s="2">
        <v>4</v>
      </c>
      <c r="B8" s="3">
        <v>43657</v>
      </c>
      <c r="C8">
        <v>6228347</v>
      </c>
      <c r="F8" s="2">
        <v>2</v>
      </c>
      <c r="G8" s="15">
        <v>120</v>
      </c>
      <c r="I8" s="2">
        <f>460-35</f>
        <v>425</v>
      </c>
      <c r="J8" s="17"/>
      <c r="K8" s="84" t="s">
        <v>9</v>
      </c>
      <c r="L8" s="2" t="s">
        <v>7</v>
      </c>
      <c r="M8" s="10">
        <v>0.64236111111111105</v>
      </c>
      <c r="O8" t="s">
        <v>95</v>
      </c>
      <c r="Q8" s="4">
        <v>43663</v>
      </c>
      <c r="R8" s="2">
        <v>420</v>
      </c>
      <c r="T8" s="2" t="s">
        <v>7</v>
      </c>
      <c r="U8" s="14">
        <v>0.53472222222222221</v>
      </c>
      <c r="V8" s="2"/>
    </row>
    <row r="9" spans="1:23" x14ac:dyDescent="0.55000000000000004">
      <c r="A9" s="2">
        <v>4</v>
      </c>
      <c r="B9" s="3">
        <v>43665</v>
      </c>
      <c r="C9">
        <v>6228318</v>
      </c>
      <c r="F9" s="2">
        <v>45</v>
      </c>
      <c r="G9" s="15">
        <v>120</v>
      </c>
      <c r="I9" s="2">
        <v>450</v>
      </c>
      <c r="J9" s="17"/>
      <c r="K9" s="88" t="s">
        <v>66</v>
      </c>
      <c r="L9" s="2" t="s">
        <v>96</v>
      </c>
      <c r="M9" s="10">
        <v>0.52430555555555558</v>
      </c>
      <c r="N9" t="s">
        <v>103</v>
      </c>
      <c r="U9" s="14"/>
      <c r="V9" s="2"/>
    </row>
    <row r="10" spans="1:23" hidden="1" x14ac:dyDescent="0.55000000000000004">
      <c r="A10" s="2">
        <v>5</v>
      </c>
      <c r="B10" s="3">
        <v>43657</v>
      </c>
      <c r="C10">
        <v>6228334</v>
      </c>
      <c r="F10" s="2">
        <v>32</v>
      </c>
      <c r="G10" s="15">
        <v>120</v>
      </c>
      <c r="I10" s="2">
        <f>455-35</f>
        <v>420</v>
      </c>
      <c r="J10" s="17"/>
      <c r="K10" s="84" t="s">
        <v>9</v>
      </c>
      <c r="L10" s="2" t="s">
        <v>8</v>
      </c>
      <c r="M10" s="10">
        <v>0.64930555555555558</v>
      </c>
      <c r="N10" t="s">
        <v>27</v>
      </c>
      <c r="Q10" s="4">
        <v>43663</v>
      </c>
      <c r="R10" s="2">
        <v>410</v>
      </c>
      <c r="T10" s="2" t="s">
        <v>8</v>
      </c>
      <c r="U10" s="14">
        <v>0.53055555555555556</v>
      </c>
      <c r="V10" s="2"/>
    </row>
    <row r="11" spans="1:23" x14ac:dyDescent="0.55000000000000004">
      <c r="A11" s="2"/>
      <c r="B11" s="3"/>
      <c r="G11" s="15"/>
      <c r="J11" s="17"/>
      <c r="K11" s="84"/>
      <c r="M11" s="10"/>
      <c r="U11" s="14"/>
      <c r="V11" s="2"/>
    </row>
    <row r="12" spans="1:23" hidden="1" x14ac:dyDescent="0.55000000000000004">
      <c r="A12" s="2">
        <v>6</v>
      </c>
      <c r="B12" s="3">
        <v>43657</v>
      </c>
      <c r="C12">
        <v>6228330</v>
      </c>
      <c r="F12" s="2">
        <v>45</v>
      </c>
      <c r="G12" s="2">
        <v>120</v>
      </c>
      <c r="I12" s="2">
        <f>460-35</f>
        <v>425</v>
      </c>
      <c r="J12" s="17"/>
      <c r="K12" s="84" t="s">
        <v>9</v>
      </c>
      <c r="L12" s="2" t="s">
        <v>8</v>
      </c>
      <c r="M12" s="10">
        <v>0.65625</v>
      </c>
      <c r="N12" t="s">
        <v>27</v>
      </c>
      <c r="Q12" s="4">
        <v>43663</v>
      </c>
      <c r="R12" s="2">
        <v>425</v>
      </c>
      <c r="T12" s="2" t="s">
        <v>8</v>
      </c>
      <c r="U12" s="14">
        <v>0.52430555555555558</v>
      </c>
      <c r="V12" s="2"/>
    </row>
    <row r="13" spans="1:23" ht="12.6" customHeight="1" x14ac:dyDescent="0.55000000000000004">
      <c r="A13" s="1" t="s">
        <v>2</v>
      </c>
      <c r="B13" s="5"/>
    </row>
    <row r="14" spans="1:23" s="1" customFormat="1" ht="14.7" thickBot="1" x14ac:dyDescent="0.6">
      <c r="A14" s="6" t="s">
        <v>13</v>
      </c>
      <c r="B14" s="7" t="s">
        <v>3</v>
      </c>
      <c r="C14" s="6" t="s">
        <v>20</v>
      </c>
      <c r="D14" s="6" t="s">
        <v>18</v>
      </c>
      <c r="E14" s="6" t="s">
        <v>17</v>
      </c>
      <c r="F14" s="6" t="s">
        <v>19</v>
      </c>
      <c r="G14" s="6"/>
      <c r="H14" s="6" t="s">
        <v>11</v>
      </c>
      <c r="I14" s="6" t="s">
        <v>4</v>
      </c>
      <c r="J14" s="6" t="s">
        <v>1</v>
      </c>
      <c r="K14" s="83" t="s">
        <v>5</v>
      </c>
      <c r="L14" s="6" t="s">
        <v>14</v>
      </c>
      <c r="M14" s="6" t="s">
        <v>6</v>
      </c>
      <c r="N14" s="8" t="s">
        <v>15</v>
      </c>
      <c r="O14" s="8" t="s">
        <v>16</v>
      </c>
      <c r="Q14" s="12" t="s">
        <v>3</v>
      </c>
      <c r="R14" s="13" t="s">
        <v>4</v>
      </c>
      <c r="S14" s="13" t="s">
        <v>26</v>
      </c>
      <c r="T14" s="13" t="s">
        <v>14</v>
      </c>
      <c r="U14" s="13" t="s">
        <v>6</v>
      </c>
      <c r="V14" s="11" t="s">
        <v>21</v>
      </c>
      <c r="W14" s="1" t="s">
        <v>108</v>
      </c>
    </row>
    <row r="15" spans="1:23" s="87" customFormat="1" x14ac:dyDescent="0.55000000000000004">
      <c r="A15" s="15">
        <v>1</v>
      </c>
      <c r="B15" s="52">
        <v>43663</v>
      </c>
      <c r="C15" s="16">
        <v>6228603</v>
      </c>
      <c r="D15" s="16"/>
      <c r="E15" s="15"/>
      <c r="F15" s="15">
        <v>48</v>
      </c>
      <c r="G15" s="16">
        <v>120</v>
      </c>
      <c r="H15" s="16"/>
      <c r="I15" s="15">
        <v>465</v>
      </c>
      <c r="J15" s="15">
        <v>318</v>
      </c>
      <c r="K15" s="86" t="s">
        <v>66</v>
      </c>
      <c r="L15" s="15" t="s">
        <v>8</v>
      </c>
      <c r="M15" s="23">
        <v>0.58680555555555558</v>
      </c>
      <c r="N15" s="16" t="s">
        <v>103</v>
      </c>
      <c r="O15" s="16" t="s">
        <v>105</v>
      </c>
      <c r="P15" s="16"/>
      <c r="Q15" s="22"/>
      <c r="R15" s="56"/>
      <c r="S15" s="56"/>
      <c r="T15" s="56"/>
      <c r="U15" s="57"/>
      <c r="V15" s="58"/>
    </row>
    <row r="16" spans="1:23" s="16" customFormat="1" x14ac:dyDescent="0.55000000000000004">
      <c r="A16" s="15">
        <v>2</v>
      </c>
      <c r="B16" s="52">
        <v>43663</v>
      </c>
      <c r="C16" s="16">
        <v>6177978</v>
      </c>
      <c r="E16" s="15"/>
      <c r="F16" s="15">
        <v>35</v>
      </c>
      <c r="G16" s="16">
        <v>120</v>
      </c>
      <c r="I16" s="15">
        <v>315</v>
      </c>
      <c r="J16" s="15">
        <v>317</v>
      </c>
      <c r="K16" s="86" t="s">
        <v>66</v>
      </c>
      <c r="L16" s="15" t="s">
        <v>96</v>
      </c>
      <c r="M16" s="23">
        <v>0.57638888888888895</v>
      </c>
      <c r="N16" s="16" t="s">
        <v>103</v>
      </c>
      <c r="Q16" s="22"/>
      <c r="R16" s="56"/>
      <c r="S16" s="56"/>
      <c r="T16" s="56"/>
      <c r="U16" s="57"/>
      <c r="V16" s="58"/>
    </row>
    <row r="17" spans="1:23" s="16" customFormat="1" x14ac:dyDescent="0.55000000000000004">
      <c r="A17" s="15">
        <v>4</v>
      </c>
      <c r="B17" s="52">
        <v>43663</v>
      </c>
      <c r="C17" s="16">
        <v>6228331</v>
      </c>
      <c r="E17" s="15"/>
      <c r="F17" s="15">
        <v>38</v>
      </c>
      <c r="G17" s="16">
        <v>120</v>
      </c>
      <c r="I17" s="15">
        <f>465-30</f>
        <v>435</v>
      </c>
      <c r="K17" s="86" t="s">
        <v>66</v>
      </c>
      <c r="L17" s="15" t="s">
        <v>104</v>
      </c>
      <c r="M17" s="23">
        <v>0.57291666666666663</v>
      </c>
      <c r="N17" s="16" t="s">
        <v>103</v>
      </c>
      <c r="Q17" s="22" t="s">
        <v>115</v>
      </c>
      <c r="R17" s="56">
        <v>420</v>
      </c>
      <c r="S17" s="56"/>
      <c r="T17" s="56" t="s">
        <v>104</v>
      </c>
      <c r="U17" s="57">
        <v>0.47569444444444442</v>
      </c>
      <c r="V17" s="58" t="s">
        <v>88</v>
      </c>
    </row>
    <row r="18" spans="1:23" s="30" customFormat="1" x14ac:dyDescent="0.55000000000000004">
      <c r="A18" s="51">
        <v>4</v>
      </c>
      <c r="B18" s="52">
        <v>43665</v>
      </c>
      <c r="C18" s="30">
        <v>6177600</v>
      </c>
      <c r="E18" s="51"/>
      <c r="F18" s="53">
        <v>2</v>
      </c>
      <c r="G18" s="53">
        <v>120</v>
      </c>
      <c r="I18" s="51">
        <v>425</v>
      </c>
      <c r="J18" s="51"/>
      <c r="K18" s="81" t="s">
        <v>79</v>
      </c>
      <c r="L18" s="51" t="s">
        <v>104</v>
      </c>
      <c r="M18" s="66">
        <v>0.58680555555555558</v>
      </c>
      <c r="N18" s="30" t="s">
        <v>103</v>
      </c>
      <c r="Q18" s="52"/>
      <c r="R18" s="51"/>
      <c r="S18" s="51"/>
      <c r="T18" s="51"/>
      <c r="U18" s="68"/>
      <c r="W18" s="30" t="s">
        <v>109</v>
      </c>
    </row>
    <row r="19" spans="1:23" s="30" customFormat="1" x14ac:dyDescent="0.55000000000000004">
      <c r="A19" s="51"/>
      <c r="B19" s="52"/>
      <c r="E19" s="51"/>
      <c r="F19" s="53"/>
      <c r="G19" s="53"/>
      <c r="I19" s="51"/>
      <c r="J19" s="51"/>
      <c r="K19" s="81"/>
      <c r="L19" s="51"/>
      <c r="M19" s="66"/>
      <c r="Q19" s="52"/>
      <c r="R19" s="51"/>
      <c r="S19" s="51"/>
      <c r="T19" s="51"/>
      <c r="U19" s="68"/>
    </row>
    <row r="20" spans="1:23" ht="12.6" customHeight="1" x14ac:dyDescent="0.55000000000000004">
      <c r="A20" s="1" t="s">
        <v>10</v>
      </c>
      <c r="B20" s="5"/>
      <c r="P20" s="16"/>
    </row>
    <row r="21" spans="1:23" s="1" customFormat="1" ht="14.7" thickBot="1" x14ac:dyDescent="0.6">
      <c r="A21" s="6" t="s">
        <v>13</v>
      </c>
      <c r="B21" s="7" t="s">
        <v>3</v>
      </c>
      <c r="C21" s="6" t="s">
        <v>20</v>
      </c>
      <c r="D21" s="6" t="s">
        <v>18</v>
      </c>
      <c r="E21" s="6"/>
      <c r="F21" s="6" t="s">
        <v>12</v>
      </c>
      <c r="G21" s="6"/>
      <c r="H21" s="6" t="s">
        <v>11</v>
      </c>
      <c r="I21" s="6" t="s">
        <v>4</v>
      </c>
      <c r="J21" s="6" t="s">
        <v>1</v>
      </c>
      <c r="K21" s="83" t="s">
        <v>5</v>
      </c>
      <c r="L21" s="6" t="s">
        <v>14</v>
      </c>
      <c r="M21" s="6" t="s">
        <v>6</v>
      </c>
      <c r="N21" s="8" t="s">
        <v>15</v>
      </c>
      <c r="O21" s="8" t="s">
        <v>16</v>
      </c>
      <c r="P21" s="18"/>
      <c r="Q21" s="12" t="s">
        <v>3</v>
      </c>
      <c r="R21" s="13" t="s">
        <v>4</v>
      </c>
      <c r="S21" s="13" t="s">
        <v>26</v>
      </c>
      <c r="T21" s="13" t="s">
        <v>14</v>
      </c>
      <c r="U21" s="13" t="s">
        <v>6</v>
      </c>
      <c r="V21" s="11" t="s">
        <v>21</v>
      </c>
    </row>
    <row r="22" spans="1:23" x14ac:dyDescent="0.55000000000000004">
      <c r="A22" s="15">
        <v>1</v>
      </c>
      <c r="B22" s="22">
        <v>43661</v>
      </c>
      <c r="C22" s="15">
        <v>6177993</v>
      </c>
      <c r="D22" s="15"/>
      <c r="E22" s="15"/>
      <c r="F22" s="15">
        <v>10</v>
      </c>
      <c r="G22" s="15">
        <v>120</v>
      </c>
      <c r="H22" s="15"/>
      <c r="I22" s="15">
        <f>500-35</f>
        <v>465</v>
      </c>
      <c r="J22" s="17"/>
      <c r="K22" s="84" t="s">
        <v>66</v>
      </c>
      <c r="L22" s="15" t="s">
        <v>8</v>
      </c>
      <c r="M22" s="24">
        <v>0.67708333333333337</v>
      </c>
      <c r="N22" s="15" t="s">
        <v>103</v>
      </c>
      <c r="O22" s="16"/>
      <c r="P22" s="20"/>
      <c r="Q22" s="22"/>
      <c r="R22" s="26"/>
      <c r="S22" s="26"/>
      <c r="T22" s="15"/>
      <c r="U22" s="23"/>
      <c r="V22" s="16"/>
    </row>
    <row r="23" spans="1:23" s="74" customFormat="1" hidden="1" x14ac:dyDescent="0.55000000000000004">
      <c r="A23" s="51">
        <v>2</v>
      </c>
      <c r="B23" s="52">
        <v>43661</v>
      </c>
      <c r="C23" s="30">
        <v>6228611</v>
      </c>
      <c r="D23" s="30"/>
      <c r="E23" s="51"/>
      <c r="F23" s="51">
        <v>1</v>
      </c>
      <c r="G23" s="51">
        <v>120</v>
      </c>
      <c r="H23" s="30"/>
      <c r="I23" s="51">
        <f>505-35</f>
        <v>470</v>
      </c>
      <c r="J23" s="65"/>
      <c r="K23" s="81" t="s">
        <v>66</v>
      </c>
      <c r="L23" s="51" t="s">
        <v>96</v>
      </c>
      <c r="M23" s="66">
        <v>0.68263888888888891</v>
      </c>
      <c r="N23" s="51" t="s">
        <v>97</v>
      </c>
      <c r="O23" s="30" t="s">
        <v>98</v>
      </c>
      <c r="P23" s="67"/>
      <c r="Q23" s="52">
        <v>43666</v>
      </c>
      <c r="R23" s="53">
        <v>420</v>
      </c>
      <c r="S23" s="53"/>
      <c r="T23" s="51" t="s">
        <v>113</v>
      </c>
      <c r="U23" s="68">
        <v>0.82500000000000007</v>
      </c>
      <c r="V23" s="30" t="s">
        <v>114</v>
      </c>
    </row>
    <row r="24" spans="1:23" s="74" customFormat="1" x14ac:dyDescent="0.55000000000000004">
      <c r="A24" s="51">
        <v>7</v>
      </c>
      <c r="B24" s="52">
        <v>43661</v>
      </c>
      <c r="C24" s="30">
        <v>6228332</v>
      </c>
      <c r="D24" s="30"/>
      <c r="E24" s="51"/>
      <c r="F24" s="51">
        <v>11</v>
      </c>
      <c r="G24" s="15">
        <v>120</v>
      </c>
      <c r="H24" s="30"/>
      <c r="I24" s="51">
        <f>460-35</f>
        <v>425</v>
      </c>
      <c r="J24" s="65"/>
      <c r="K24" s="81" t="s">
        <v>66</v>
      </c>
      <c r="L24" s="51" t="s">
        <v>7</v>
      </c>
      <c r="M24" s="66">
        <v>0.70833333333333337</v>
      </c>
      <c r="N24" s="66" t="s">
        <v>99</v>
      </c>
      <c r="O24" s="30"/>
      <c r="P24" s="67"/>
      <c r="Q24" s="52"/>
      <c r="R24" s="53"/>
      <c r="S24" s="53"/>
      <c r="T24" s="51"/>
      <c r="U24" s="68"/>
      <c r="V24" s="30"/>
    </row>
    <row r="25" spans="1:23" hidden="1" x14ac:dyDescent="0.55000000000000004">
      <c r="A25" s="15">
        <v>4</v>
      </c>
      <c r="B25" s="22">
        <v>43661</v>
      </c>
      <c r="C25" s="16">
        <v>6177982</v>
      </c>
      <c r="D25" s="16"/>
      <c r="E25" s="15"/>
      <c r="F25" s="15">
        <v>13</v>
      </c>
      <c r="G25" s="51">
        <v>120</v>
      </c>
      <c r="H25" s="16"/>
      <c r="I25" s="15">
        <v>460</v>
      </c>
      <c r="J25" s="17">
        <v>322</v>
      </c>
      <c r="K25" s="84" t="s">
        <v>66</v>
      </c>
      <c r="L25" s="15" t="s">
        <v>8</v>
      </c>
      <c r="M25" s="24">
        <v>0.71875</v>
      </c>
      <c r="N25" s="15" t="s">
        <v>100</v>
      </c>
      <c r="O25" s="15"/>
      <c r="P25" s="20"/>
      <c r="Q25" s="22" t="s">
        <v>110</v>
      </c>
      <c r="R25" s="15">
        <v>440</v>
      </c>
      <c r="S25" s="15"/>
      <c r="T25" s="15" t="s">
        <v>111</v>
      </c>
      <c r="U25" s="23">
        <v>0.80555555555555547</v>
      </c>
      <c r="V25" s="16" t="s">
        <v>112</v>
      </c>
    </row>
    <row r="26" spans="1:23" s="74" customFormat="1" x14ac:dyDescent="0.55000000000000004">
      <c r="A26" s="51">
        <v>8</v>
      </c>
      <c r="B26" s="52">
        <v>43661</v>
      </c>
      <c r="C26" s="30">
        <v>6177983</v>
      </c>
      <c r="D26" s="30"/>
      <c r="E26" s="51"/>
      <c r="F26" s="51">
        <v>46</v>
      </c>
      <c r="G26" s="15">
        <v>120</v>
      </c>
      <c r="H26" s="30"/>
      <c r="I26" s="51">
        <f>505-35</f>
        <v>470</v>
      </c>
      <c r="J26" s="65">
        <v>330</v>
      </c>
      <c r="K26" s="81" t="s">
        <v>66</v>
      </c>
      <c r="L26" s="51" t="s">
        <v>101</v>
      </c>
      <c r="M26" s="66">
        <v>0.72569444444444453</v>
      </c>
      <c r="N26" s="51" t="s">
        <v>103</v>
      </c>
      <c r="O26" s="51" t="s">
        <v>102</v>
      </c>
      <c r="P26" s="67"/>
      <c r="Q26" s="52"/>
      <c r="R26" s="51"/>
      <c r="S26" s="51"/>
      <c r="T26" s="51"/>
      <c r="U26" s="68"/>
      <c r="V26" s="30"/>
    </row>
    <row r="27" spans="1:23" s="32" customFormat="1" x14ac:dyDescent="0.55000000000000004">
      <c r="A27" s="34"/>
      <c r="B27" s="35"/>
      <c r="C27" s="37"/>
      <c r="D27" s="37"/>
      <c r="E27" s="34"/>
      <c r="F27" s="34"/>
      <c r="G27" s="34"/>
      <c r="H27" s="37"/>
      <c r="I27" s="34"/>
      <c r="J27" s="33"/>
      <c r="K27" s="85"/>
      <c r="L27" s="34"/>
      <c r="M27" s="40"/>
      <c r="N27" s="34"/>
      <c r="O27" s="37"/>
      <c r="P27" s="41"/>
      <c r="Q27" s="35"/>
      <c r="R27" s="34"/>
      <c r="S27" s="34"/>
      <c r="T27" s="34"/>
      <c r="U27" s="42"/>
      <c r="V27" s="37"/>
    </row>
    <row r="28" spans="1:23" s="32" customFormat="1" x14ac:dyDescent="0.55000000000000004">
      <c r="A28" s="1" t="s">
        <v>106</v>
      </c>
      <c r="B28" s="5"/>
      <c r="C28"/>
      <c r="D28"/>
      <c r="E28" s="2"/>
      <c r="F28" s="2"/>
      <c r="G28" s="2"/>
      <c r="H28"/>
      <c r="I28" s="2"/>
      <c r="J28" s="2"/>
      <c r="K28" s="82"/>
      <c r="L28" s="2"/>
      <c r="M28" s="2"/>
      <c r="N28"/>
      <c r="O28"/>
      <c r="P28" s="16"/>
      <c r="Q28" s="4"/>
      <c r="R28" s="2"/>
      <c r="S28" s="2"/>
      <c r="T28" s="2"/>
      <c r="U28"/>
      <c r="V28"/>
    </row>
    <row r="29" spans="1:23" ht="14.7" thickBot="1" x14ac:dyDescent="0.6">
      <c r="A29" s="6" t="s">
        <v>13</v>
      </c>
      <c r="B29" s="7" t="s">
        <v>3</v>
      </c>
      <c r="C29" s="6" t="s">
        <v>20</v>
      </c>
      <c r="D29" s="6" t="s">
        <v>18</v>
      </c>
      <c r="E29" s="6"/>
      <c r="F29" s="6" t="s">
        <v>12</v>
      </c>
      <c r="G29" s="6"/>
      <c r="H29" s="6" t="s">
        <v>11</v>
      </c>
      <c r="I29" s="6" t="s">
        <v>4</v>
      </c>
      <c r="J29" s="6" t="s">
        <v>1</v>
      </c>
      <c r="K29" s="83" t="s">
        <v>5</v>
      </c>
      <c r="L29" s="6" t="s">
        <v>14</v>
      </c>
      <c r="M29" s="6" t="s">
        <v>6</v>
      </c>
      <c r="N29" s="8" t="s">
        <v>15</v>
      </c>
      <c r="O29" s="8" t="s">
        <v>16</v>
      </c>
      <c r="P29" s="18"/>
      <c r="Q29" s="12" t="s">
        <v>3</v>
      </c>
      <c r="R29" s="13" t="s">
        <v>4</v>
      </c>
      <c r="S29" s="13" t="s">
        <v>26</v>
      </c>
      <c r="T29" s="13" t="s">
        <v>14</v>
      </c>
      <c r="U29" s="13" t="s">
        <v>6</v>
      </c>
      <c r="V29" s="11" t="s">
        <v>21</v>
      </c>
    </row>
    <row r="30" spans="1:23" x14ac:dyDescent="0.55000000000000004">
      <c r="A30" s="15">
        <v>3</v>
      </c>
      <c r="B30" s="22">
        <v>43663</v>
      </c>
      <c r="C30" s="15">
        <v>6228348</v>
      </c>
      <c r="D30" s="15"/>
      <c r="E30" s="15"/>
      <c r="F30" s="15">
        <v>49</v>
      </c>
      <c r="G30" s="15">
        <v>120</v>
      </c>
      <c r="H30" s="15"/>
      <c r="I30" s="15">
        <f>525-30</f>
        <v>495</v>
      </c>
      <c r="J30" s="17">
        <v>318</v>
      </c>
      <c r="K30" s="86" t="s">
        <v>66</v>
      </c>
      <c r="L30" s="15" t="s">
        <v>96</v>
      </c>
      <c r="M30" s="24">
        <v>0.60416666666666663</v>
      </c>
      <c r="N30" s="15" t="s">
        <v>103</v>
      </c>
      <c r="O30" s="16"/>
      <c r="P30" s="20"/>
      <c r="Q30" s="22"/>
      <c r="R30" s="26"/>
      <c r="S30" s="26"/>
      <c r="T30" s="15"/>
      <c r="U30" s="23"/>
      <c r="V30" s="16"/>
    </row>
    <row r="31" spans="1:23" x14ac:dyDescent="0.55000000000000004">
      <c r="A31" s="15">
        <v>6</v>
      </c>
      <c r="B31" s="25">
        <v>43665</v>
      </c>
      <c r="C31" s="16">
        <v>6228349</v>
      </c>
      <c r="D31" s="16"/>
      <c r="E31" s="15"/>
      <c r="F31" s="15">
        <v>33</v>
      </c>
      <c r="G31" s="15">
        <v>120</v>
      </c>
      <c r="H31" s="16"/>
      <c r="I31" s="15">
        <v>455</v>
      </c>
      <c r="J31" s="17">
        <v>324</v>
      </c>
      <c r="K31" s="88" t="s">
        <v>66</v>
      </c>
      <c r="L31" s="15" t="s">
        <v>8</v>
      </c>
      <c r="M31" s="24">
        <v>0.5625</v>
      </c>
      <c r="N31" s="16" t="s">
        <v>103</v>
      </c>
      <c r="O31" s="16"/>
      <c r="P31" s="20"/>
      <c r="Q31" s="22"/>
      <c r="R31" s="15"/>
      <c r="S31" s="15"/>
      <c r="T31" s="15"/>
      <c r="U31" s="23"/>
      <c r="V31" s="16"/>
    </row>
    <row r="32" spans="1:23" s="4" customFormat="1" x14ac:dyDescent="0.55000000000000004">
      <c r="A32">
        <v>5</v>
      </c>
      <c r="B32">
        <v>19.07</v>
      </c>
      <c r="C32">
        <v>6228350</v>
      </c>
      <c r="D32"/>
      <c r="E32" s="2"/>
      <c r="F32" s="2">
        <v>32</v>
      </c>
      <c r="G32" s="2">
        <v>120</v>
      </c>
      <c r="H32"/>
      <c r="I32" s="2">
        <v>430</v>
      </c>
      <c r="J32" s="2">
        <v>320</v>
      </c>
      <c r="K32" s="89" t="s">
        <v>66</v>
      </c>
      <c r="L32" s="2" t="s">
        <v>104</v>
      </c>
      <c r="M32" s="10">
        <v>0.57291666666666663</v>
      </c>
      <c r="N32" t="s">
        <v>103</v>
      </c>
      <c r="O32"/>
      <c r="P32"/>
      <c r="R32" s="2"/>
      <c r="S32" s="2"/>
      <c r="T32" s="2"/>
      <c r="U32"/>
      <c r="V32"/>
      <c r="W32"/>
    </row>
    <row r="35" spans="1:23" s="4" customFormat="1" x14ac:dyDescent="0.55000000000000004">
      <c r="A35"/>
      <c r="B35" s="3"/>
      <c r="C35"/>
      <c r="D35"/>
      <c r="E35" s="2"/>
      <c r="F35" s="2"/>
      <c r="G35" s="2"/>
      <c r="H35"/>
      <c r="I35" s="2"/>
      <c r="J35" s="2"/>
      <c r="K35" s="82"/>
      <c r="L35" s="2"/>
      <c r="M35" s="2"/>
      <c r="N35"/>
      <c r="O35" s="19"/>
      <c r="P35" s="16"/>
      <c r="R35" s="2"/>
      <c r="S35" s="2"/>
      <c r="T35" s="2"/>
      <c r="U35"/>
      <c r="V35"/>
      <c r="W35"/>
    </row>
    <row r="36" spans="1:23" s="4" customFormat="1" x14ac:dyDescent="0.55000000000000004">
      <c r="A36"/>
      <c r="B36" s="3"/>
      <c r="C36"/>
      <c r="D36"/>
      <c r="E36" s="2"/>
      <c r="F36" s="2"/>
      <c r="G36" s="2"/>
      <c r="H36"/>
      <c r="I36" s="2"/>
      <c r="J36" s="2"/>
      <c r="K36" s="82"/>
      <c r="L36" s="2"/>
      <c r="M36" s="2"/>
      <c r="N36"/>
      <c r="O36" s="19"/>
      <c r="P36" s="16"/>
      <c r="R36" s="2"/>
      <c r="S36" s="2"/>
      <c r="T36" s="2"/>
      <c r="U36"/>
      <c r="V36"/>
      <c r="W36"/>
    </row>
    <row r="37" spans="1:23" s="4" customFormat="1" x14ac:dyDescent="0.55000000000000004">
      <c r="A37"/>
      <c r="B37" s="3"/>
      <c r="C37"/>
      <c r="D37"/>
      <c r="E37" s="2"/>
      <c r="F37" s="2"/>
      <c r="G37" s="2"/>
      <c r="H37"/>
      <c r="I37" s="2"/>
      <c r="J37" s="2"/>
      <c r="K37" s="82"/>
      <c r="L37" s="2"/>
      <c r="M37" s="2"/>
      <c r="N37"/>
      <c r="O37"/>
      <c r="P37" s="16"/>
      <c r="R37" s="2"/>
      <c r="S37" s="2"/>
      <c r="T37" s="2"/>
      <c r="U37"/>
      <c r="V37"/>
      <c r="W37"/>
    </row>
    <row r="38" spans="1:23" s="4" customFormat="1" x14ac:dyDescent="0.55000000000000004">
      <c r="A38"/>
      <c r="B38" s="3"/>
      <c r="C38"/>
      <c r="D38"/>
      <c r="E38" s="2"/>
      <c r="F38" s="2"/>
      <c r="G38" s="2"/>
      <c r="H38"/>
      <c r="I38" s="2"/>
      <c r="J38" s="2"/>
      <c r="K38" s="82"/>
      <c r="L38" s="2"/>
      <c r="M38" s="2"/>
      <c r="N38"/>
      <c r="O38"/>
      <c r="P38" s="16"/>
      <c r="R38" s="2"/>
      <c r="S38" s="2"/>
      <c r="T38" s="2"/>
      <c r="U38"/>
      <c r="V38"/>
      <c r="W38"/>
    </row>
    <row r="39" spans="1:23" s="4" customFormat="1" x14ac:dyDescent="0.55000000000000004">
      <c r="A39"/>
      <c r="B39" s="3"/>
      <c r="C39"/>
      <c r="D39"/>
      <c r="E39" s="2"/>
      <c r="F39" s="2"/>
      <c r="G39" s="2"/>
      <c r="H39"/>
      <c r="I39" s="2"/>
      <c r="J39" s="2"/>
      <c r="K39" s="82"/>
      <c r="L39" s="2"/>
      <c r="M39" s="2"/>
      <c r="N39"/>
      <c r="O39"/>
      <c r="P39" s="16"/>
      <c r="R39" s="2"/>
      <c r="S39" s="2"/>
      <c r="T39" s="2"/>
      <c r="U39"/>
      <c r="V39"/>
      <c r="W39"/>
    </row>
    <row r="40" spans="1:23" s="4" customFormat="1" x14ac:dyDescent="0.55000000000000004">
      <c r="A40"/>
      <c r="B40" s="3"/>
      <c r="C40"/>
      <c r="D40"/>
      <c r="E40" s="2"/>
      <c r="F40" s="2"/>
      <c r="G40" s="2"/>
      <c r="H40"/>
      <c r="I40" s="2"/>
      <c r="J40" s="2"/>
      <c r="K40" s="82"/>
      <c r="L40" s="2"/>
      <c r="M40" s="2"/>
      <c r="N40"/>
      <c r="O40"/>
      <c r="P40" s="16"/>
      <c r="R40" s="2"/>
      <c r="S40" s="2"/>
      <c r="T40" s="2"/>
      <c r="U40"/>
      <c r="V40"/>
      <c r="W40"/>
    </row>
    <row r="41" spans="1:23" s="4" customFormat="1" x14ac:dyDescent="0.55000000000000004">
      <c r="A41"/>
      <c r="B41" s="3"/>
      <c r="C41"/>
      <c r="D41"/>
      <c r="E41" s="2"/>
      <c r="F41" s="2"/>
      <c r="G41" s="2"/>
      <c r="H41"/>
      <c r="I41" s="2"/>
      <c r="J41" s="2"/>
      <c r="K41" s="82"/>
      <c r="L41" s="2"/>
      <c r="M41" s="2"/>
      <c r="N41"/>
      <c r="O41"/>
      <c r="P41" s="16"/>
      <c r="R41" s="2"/>
      <c r="S41" s="2"/>
      <c r="T41" s="2"/>
      <c r="U41"/>
      <c r="V41"/>
      <c r="W41"/>
    </row>
    <row r="42" spans="1:23" s="4" customFormat="1" x14ac:dyDescent="0.55000000000000004">
      <c r="A42"/>
      <c r="B42" s="3"/>
      <c r="C42"/>
      <c r="D42"/>
      <c r="E42" s="2"/>
      <c r="F42" s="2"/>
      <c r="G42" s="2"/>
      <c r="H42"/>
      <c r="I42" s="2"/>
      <c r="J42" s="2"/>
      <c r="K42" s="82"/>
      <c r="L42" s="2"/>
      <c r="M42" s="2"/>
      <c r="N42"/>
      <c r="O42"/>
      <c r="P42" s="16"/>
      <c r="R42" s="2"/>
      <c r="S42" s="2"/>
      <c r="T42" s="2"/>
      <c r="U42"/>
      <c r="V42"/>
      <c r="W42"/>
    </row>
    <row r="43" spans="1:23" s="4" customFormat="1" x14ac:dyDescent="0.55000000000000004">
      <c r="A43"/>
      <c r="B43" s="3"/>
      <c r="C43"/>
      <c r="D43"/>
      <c r="E43" s="2"/>
      <c r="F43" s="2"/>
      <c r="G43" s="2"/>
      <c r="H43"/>
      <c r="I43" s="2"/>
      <c r="J43" s="2"/>
      <c r="K43" s="82"/>
      <c r="L43" s="2"/>
      <c r="M43" s="2"/>
      <c r="N43"/>
      <c r="O43"/>
      <c r="P43" s="16"/>
      <c r="R43" s="2"/>
      <c r="S43" s="2"/>
      <c r="T43" s="2"/>
      <c r="U43"/>
      <c r="V43"/>
      <c r="W43"/>
    </row>
    <row r="44" spans="1:23" s="4" customFormat="1" x14ac:dyDescent="0.55000000000000004">
      <c r="A44"/>
      <c r="B44" s="3"/>
      <c r="C44"/>
      <c r="D44"/>
      <c r="E44" s="2"/>
      <c r="F44" s="2"/>
      <c r="G44" s="2"/>
      <c r="H44"/>
      <c r="I44" s="2"/>
      <c r="J44" s="2"/>
      <c r="K44" s="82"/>
      <c r="L44" s="2"/>
      <c r="M44" s="2"/>
      <c r="N44"/>
      <c r="O44"/>
      <c r="P44" s="16"/>
      <c r="R44" s="2"/>
      <c r="S44" s="2"/>
      <c r="T44" s="2"/>
      <c r="U44"/>
      <c r="V44"/>
      <c r="W44"/>
    </row>
    <row r="45" spans="1:23" s="4" customFormat="1" x14ac:dyDescent="0.55000000000000004">
      <c r="A45"/>
      <c r="B45" s="3"/>
      <c r="C45"/>
      <c r="D45"/>
      <c r="E45" s="2"/>
      <c r="F45" s="2"/>
      <c r="G45" s="2"/>
      <c r="H45"/>
      <c r="I45" s="2"/>
      <c r="J45" s="2"/>
      <c r="K45" s="82"/>
      <c r="L45" s="2"/>
      <c r="M45" s="2"/>
      <c r="N45"/>
      <c r="O45"/>
      <c r="P45" s="16"/>
      <c r="R45" s="2"/>
      <c r="S45" s="2"/>
      <c r="T45" s="2"/>
      <c r="U45"/>
      <c r="V45"/>
      <c r="W45"/>
    </row>
    <row r="46" spans="1:23" s="4" customFormat="1" x14ac:dyDescent="0.55000000000000004">
      <c r="A46"/>
      <c r="B46" s="3"/>
      <c r="C46"/>
      <c r="D46"/>
      <c r="E46" s="2"/>
      <c r="F46" s="2"/>
      <c r="G46" s="2"/>
      <c r="H46"/>
      <c r="I46" s="2"/>
      <c r="J46" s="2"/>
      <c r="K46" s="82"/>
      <c r="L46" s="2"/>
      <c r="M46" s="2"/>
      <c r="N46"/>
      <c r="O46"/>
      <c r="P46" s="16"/>
      <c r="R46" s="2"/>
      <c r="S46" s="2"/>
      <c r="T46" s="2"/>
      <c r="U46"/>
      <c r="V46"/>
      <c r="W46"/>
    </row>
    <row r="47" spans="1:23" s="4" customFormat="1" x14ac:dyDescent="0.55000000000000004">
      <c r="A47"/>
      <c r="B47" s="3"/>
      <c r="C47"/>
      <c r="D47"/>
      <c r="E47" s="2"/>
      <c r="F47" s="2"/>
      <c r="G47" s="2"/>
      <c r="H47"/>
      <c r="I47" s="2"/>
      <c r="J47" s="2"/>
      <c r="K47" s="82"/>
      <c r="L47" s="2"/>
      <c r="M47" s="2"/>
      <c r="N47"/>
      <c r="O47"/>
      <c r="P47" s="16"/>
      <c r="R47" s="2"/>
      <c r="S47" s="2"/>
      <c r="T47" s="2"/>
      <c r="U47"/>
      <c r="V47"/>
      <c r="W47"/>
    </row>
    <row r="48" spans="1:23" s="4" customFormat="1" x14ac:dyDescent="0.55000000000000004">
      <c r="A48"/>
      <c r="B48" s="3"/>
      <c r="C48"/>
      <c r="D48"/>
      <c r="E48" s="2"/>
      <c r="F48" s="2"/>
      <c r="G48" s="2"/>
      <c r="H48"/>
      <c r="I48" s="2"/>
      <c r="J48" s="2"/>
      <c r="K48" s="82"/>
      <c r="L48" s="2"/>
      <c r="M48" s="2"/>
      <c r="N48"/>
      <c r="O48"/>
      <c r="P48" s="16"/>
      <c r="R48" s="2"/>
      <c r="S48" s="2"/>
      <c r="T48" s="2"/>
      <c r="U48"/>
      <c r="V48"/>
      <c r="W48"/>
    </row>
    <row r="49" spans="1:23" s="4" customFormat="1" x14ac:dyDescent="0.55000000000000004">
      <c r="A49"/>
      <c r="B49" s="3"/>
      <c r="C49"/>
      <c r="D49"/>
      <c r="E49" s="2"/>
      <c r="F49" s="2"/>
      <c r="G49" s="2"/>
      <c r="H49"/>
      <c r="I49" s="2"/>
      <c r="J49" s="2"/>
      <c r="K49" s="82"/>
      <c r="L49" s="2"/>
      <c r="M49" s="2"/>
      <c r="N49"/>
      <c r="O49"/>
      <c r="P49" s="16"/>
      <c r="R49" s="2"/>
      <c r="S49" s="2"/>
      <c r="T49" s="2"/>
      <c r="U49"/>
      <c r="V49"/>
      <c r="W49"/>
    </row>
    <row r="50" spans="1:23" s="4" customFormat="1" x14ac:dyDescent="0.55000000000000004">
      <c r="A50"/>
      <c r="B50" s="3"/>
      <c r="C50"/>
      <c r="D50"/>
      <c r="E50" s="2"/>
      <c r="F50" s="2"/>
      <c r="G50" s="2"/>
      <c r="H50"/>
      <c r="I50" s="2"/>
      <c r="J50" s="2"/>
      <c r="K50" s="82"/>
      <c r="L50" s="2"/>
      <c r="M50" s="2"/>
      <c r="N50"/>
      <c r="O50"/>
      <c r="P50" s="16"/>
      <c r="R50" s="2"/>
      <c r="S50" s="2"/>
      <c r="T50" s="2"/>
      <c r="U50"/>
      <c r="V50"/>
      <c r="W50"/>
    </row>
    <row r="51" spans="1:23" s="4" customFormat="1" x14ac:dyDescent="0.55000000000000004">
      <c r="A51"/>
      <c r="B51" s="3"/>
      <c r="C51"/>
      <c r="D51"/>
      <c r="E51" s="2"/>
      <c r="F51" s="2"/>
      <c r="G51" s="2"/>
      <c r="H51"/>
      <c r="I51" s="2"/>
      <c r="J51" s="2"/>
      <c r="K51" s="82"/>
      <c r="L51" s="2"/>
      <c r="M51" s="2"/>
      <c r="N51"/>
      <c r="O51"/>
      <c r="P51" s="16"/>
      <c r="R51" s="2"/>
      <c r="S51" s="2"/>
      <c r="T51" s="2"/>
      <c r="U51"/>
      <c r="V51"/>
      <c r="W51"/>
    </row>
    <row r="52" spans="1:23" s="4" customFormat="1" x14ac:dyDescent="0.55000000000000004">
      <c r="A52"/>
      <c r="B52" s="3"/>
      <c r="C52"/>
      <c r="D52"/>
      <c r="E52" s="2"/>
      <c r="F52" s="2"/>
      <c r="G52" s="2"/>
      <c r="H52"/>
      <c r="I52" s="2"/>
      <c r="J52" s="2"/>
      <c r="K52" s="82"/>
      <c r="L52" s="2"/>
      <c r="M52" s="2"/>
      <c r="N52"/>
      <c r="O52"/>
      <c r="P52" s="16"/>
      <c r="R52" s="2"/>
      <c r="S52" s="2"/>
      <c r="T52" s="2"/>
      <c r="U52"/>
      <c r="V52"/>
      <c r="W52"/>
    </row>
    <row r="53" spans="1:23" s="4" customFormat="1" x14ac:dyDescent="0.55000000000000004">
      <c r="A53"/>
      <c r="B53" s="3"/>
      <c r="C53"/>
      <c r="D53"/>
      <c r="E53" s="2"/>
      <c r="F53" s="2"/>
      <c r="G53" s="2"/>
      <c r="H53"/>
      <c r="I53" s="2"/>
      <c r="J53" s="2"/>
      <c r="K53" s="82"/>
      <c r="L53" s="2"/>
      <c r="M53" s="2"/>
      <c r="N53"/>
      <c r="O53"/>
      <c r="P53" s="16"/>
      <c r="R53" s="2"/>
      <c r="S53" s="2"/>
      <c r="T53" s="2"/>
      <c r="U53"/>
      <c r="V53"/>
      <c r="W53"/>
    </row>
    <row r="54" spans="1:23" s="4" customFormat="1" x14ac:dyDescent="0.55000000000000004">
      <c r="A54"/>
      <c r="B54" s="3"/>
      <c r="C54"/>
      <c r="D54"/>
      <c r="E54" s="2"/>
      <c r="F54" s="2"/>
      <c r="G54" s="2"/>
      <c r="H54"/>
      <c r="I54" s="2"/>
      <c r="J54" s="2"/>
      <c r="K54" s="82"/>
      <c r="L54" s="2"/>
      <c r="M54" s="2"/>
      <c r="N54"/>
      <c r="O54"/>
      <c r="P54" s="16"/>
      <c r="R54" s="2"/>
      <c r="S54" s="2"/>
      <c r="T54" s="2"/>
      <c r="U54"/>
      <c r="V54"/>
      <c r="W54"/>
    </row>
    <row r="55" spans="1:23" s="4" customFormat="1" x14ac:dyDescent="0.55000000000000004">
      <c r="A55"/>
      <c r="B55" s="3"/>
      <c r="C55"/>
      <c r="D55"/>
      <c r="E55" s="2"/>
      <c r="F55" s="2"/>
      <c r="G55" s="2"/>
      <c r="H55"/>
      <c r="I55" s="2"/>
      <c r="J55" s="2"/>
      <c r="K55" s="82"/>
      <c r="L55" s="2"/>
      <c r="M55" s="2"/>
      <c r="N55"/>
      <c r="O55"/>
      <c r="P55" s="16"/>
      <c r="R55" s="2"/>
      <c r="S55" s="2"/>
      <c r="T55" s="2"/>
      <c r="U55"/>
      <c r="V55"/>
      <c r="W55"/>
    </row>
    <row r="56" spans="1:23" s="4" customFormat="1" x14ac:dyDescent="0.55000000000000004">
      <c r="A56"/>
      <c r="B56" s="3"/>
      <c r="C56"/>
      <c r="D56"/>
      <c r="E56" s="2"/>
      <c r="F56" s="2"/>
      <c r="G56" s="2"/>
      <c r="H56"/>
      <c r="I56" s="2"/>
      <c r="J56" s="2"/>
      <c r="K56" s="82"/>
      <c r="L56" s="2"/>
      <c r="M56" s="2"/>
      <c r="N56"/>
      <c r="O56"/>
      <c r="P56" s="16"/>
      <c r="R56" s="2"/>
      <c r="S56" s="2"/>
      <c r="T56" s="2"/>
      <c r="U56"/>
      <c r="V56"/>
      <c r="W56"/>
    </row>
    <row r="57" spans="1:23" s="4" customFormat="1" x14ac:dyDescent="0.55000000000000004">
      <c r="A57"/>
      <c r="B57" s="3"/>
      <c r="C57"/>
      <c r="D57"/>
      <c r="E57" s="2"/>
      <c r="F57" s="2"/>
      <c r="G57" s="2"/>
      <c r="H57"/>
      <c r="I57" s="2"/>
      <c r="J57" s="2"/>
      <c r="K57" s="82"/>
      <c r="L57" s="2"/>
      <c r="M57" s="2"/>
      <c r="N57"/>
      <c r="O57"/>
      <c r="P57" s="16"/>
      <c r="R57" s="2"/>
      <c r="S57" s="2"/>
      <c r="T57" s="2"/>
      <c r="U57"/>
      <c r="V57"/>
      <c r="W57"/>
    </row>
    <row r="58" spans="1:23" s="4" customFormat="1" x14ac:dyDescent="0.55000000000000004">
      <c r="A58"/>
      <c r="B58" s="3"/>
      <c r="C58"/>
      <c r="D58"/>
      <c r="E58" s="2"/>
      <c r="F58" s="2"/>
      <c r="G58" s="2"/>
      <c r="H58"/>
      <c r="I58" s="2"/>
      <c r="J58" s="2"/>
      <c r="K58" s="82"/>
      <c r="L58" s="2"/>
      <c r="M58" s="2"/>
      <c r="N58"/>
      <c r="O58"/>
      <c r="P58" s="16"/>
      <c r="R58" s="2"/>
      <c r="S58" s="2"/>
      <c r="T58" s="2"/>
      <c r="U58"/>
      <c r="V58"/>
      <c r="W58"/>
    </row>
    <row r="59" spans="1:23" s="4" customFormat="1" x14ac:dyDescent="0.55000000000000004">
      <c r="A59"/>
      <c r="B59" s="3"/>
      <c r="C59"/>
      <c r="D59"/>
      <c r="E59" s="2"/>
      <c r="F59" s="2"/>
      <c r="G59" s="2"/>
      <c r="H59"/>
      <c r="I59" s="2"/>
      <c r="J59" s="2"/>
      <c r="K59" s="82"/>
      <c r="L59" s="2"/>
      <c r="M59" s="2"/>
      <c r="N59"/>
      <c r="O59"/>
      <c r="P59" s="16"/>
      <c r="R59" s="2"/>
      <c r="S59" s="2"/>
      <c r="T59" s="2"/>
      <c r="U59"/>
      <c r="V59"/>
      <c r="W59"/>
    </row>
    <row r="60" spans="1:23" s="4" customFormat="1" x14ac:dyDescent="0.55000000000000004">
      <c r="A60"/>
      <c r="B60" s="3"/>
      <c r="C60"/>
      <c r="D60"/>
      <c r="E60" s="2"/>
      <c r="F60" s="2"/>
      <c r="G60" s="2"/>
      <c r="H60"/>
      <c r="I60" s="2"/>
      <c r="J60" s="2"/>
      <c r="K60" s="82"/>
      <c r="L60" s="2"/>
      <c r="M60" s="2"/>
      <c r="N60"/>
      <c r="O60"/>
      <c r="P60" s="16"/>
      <c r="R60" s="2"/>
      <c r="S60" s="2"/>
      <c r="T60" s="2"/>
      <c r="U60"/>
      <c r="V60"/>
      <c r="W60"/>
    </row>
    <row r="61" spans="1:23" s="4" customFormat="1" x14ac:dyDescent="0.55000000000000004">
      <c r="A61"/>
      <c r="B61" s="3"/>
      <c r="C61"/>
      <c r="D61"/>
      <c r="E61" s="2"/>
      <c r="F61" s="2"/>
      <c r="G61" s="2"/>
      <c r="H61"/>
      <c r="I61" s="2"/>
      <c r="J61" s="2"/>
      <c r="K61" s="82"/>
      <c r="L61" s="2"/>
      <c r="M61" s="2"/>
      <c r="N61"/>
      <c r="O61"/>
      <c r="P61" s="16"/>
      <c r="R61" s="2"/>
      <c r="S61" s="2"/>
      <c r="T61" s="2"/>
      <c r="U61"/>
      <c r="V61"/>
      <c r="W61"/>
    </row>
    <row r="62" spans="1:23" s="4" customFormat="1" x14ac:dyDescent="0.55000000000000004">
      <c r="A62"/>
      <c r="B62" s="3"/>
      <c r="C62"/>
      <c r="D62"/>
      <c r="E62" s="2"/>
      <c r="F62" s="2"/>
      <c r="G62" s="2"/>
      <c r="H62"/>
      <c r="I62" s="2"/>
      <c r="J62" s="2"/>
      <c r="K62" s="82"/>
      <c r="L62" s="2"/>
      <c r="M62" s="2"/>
      <c r="N62"/>
      <c r="O62"/>
      <c r="P62" s="16"/>
      <c r="R62" s="2"/>
      <c r="S62" s="2"/>
      <c r="T62" s="2"/>
      <c r="U62"/>
      <c r="V62"/>
      <c r="W62"/>
    </row>
    <row r="63" spans="1:23" s="4" customFormat="1" x14ac:dyDescent="0.55000000000000004">
      <c r="A63"/>
      <c r="B63" s="3"/>
      <c r="C63"/>
      <c r="D63"/>
      <c r="E63" s="2"/>
      <c r="F63" s="2"/>
      <c r="G63" s="2"/>
      <c r="H63"/>
      <c r="I63" s="2"/>
      <c r="J63" s="2"/>
      <c r="K63" s="82"/>
      <c r="L63" s="2"/>
      <c r="M63" s="2"/>
      <c r="N63"/>
      <c r="O63"/>
      <c r="P63" s="16"/>
      <c r="R63" s="2"/>
      <c r="S63" s="2"/>
      <c r="T63" s="2"/>
      <c r="U63"/>
      <c r="V63"/>
      <c r="W63"/>
    </row>
    <row r="64" spans="1:23" s="4" customFormat="1" x14ac:dyDescent="0.55000000000000004">
      <c r="A64"/>
      <c r="B64" s="3"/>
      <c r="C64"/>
      <c r="D64"/>
      <c r="E64" s="2"/>
      <c r="F64" s="2"/>
      <c r="G64" s="2"/>
      <c r="H64"/>
      <c r="I64" s="2"/>
      <c r="J64" s="2"/>
      <c r="K64" s="82"/>
      <c r="L64" s="2"/>
      <c r="M64" s="2"/>
      <c r="N64"/>
      <c r="O64"/>
      <c r="P64" s="16"/>
      <c r="R64" s="2"/>
      <c r="S64" s="2"/>
      <c r="T64" s="2"/>
      <c r="U64"/>
      <c r="V64"/>
      <c r="W64"/>
    </row>
    <row r="65" spans="1:23" s="4" customFormat="1" x14ac:dyDescent="0.55000000000000004">
      <c r="A65"/>
      <c r="B65" s="3"/>
      <c r="C65"/>
      <c r="D65"/>
      <c r="E65" s="2"/>
      <c r="F65" s="2"/>
      <c r="G65" s="2"/>
      <c r="H65"/>
      <c r="I65" s="2"/>
      <c r="J65" s="2"/>
      <c r="K65" s="82"/>
      <c r="L65" s="2"/>
      <c r="M65" s="2"/>
      <c r="N65"/>
      <c r="O65"/>
      <c r="P65" s="16"/>
      <c r="R65" s="2"/>
      <c r="S65" s="2"/>
      <c r="T65" s="2"/>
      <c r="U65"/>
      <c r="V65"/>
      <c r="W65"/>
    </row>
    <row r="66" spans="1:23" s="4" customFormat="1" x14ac:dyDescent="0.55000000000000004">
      <c r="A66"/>
      <c r="B66" s="3"/>
      <c r="C66"/>
      <c r="D66"/>
      <c r="E66" s="2"/>
      <c r="F66" s="2"/>
      <c r="G66" s="2"/>
      <c r="H66"/>
      <c r="I66" s="2"/>
      <c r="J66" s="2"/>
      <c r="K66" s="82"/>
      <c r="L66" s="2"/>
      <c r="M66" s="2"/>
      <c r="N66"/>
      <c r="O66"/>
      <c r="P66" s="16"/>
      <c r="R66" s="2"/>
      <c r="S66" s="2"/>
      <c r="T66" s="2"/>
      <c r="U66"/>
      <c r="V66"/>
      <c r="W66"/>
    </row>
    <row r="67" spans="1:23" s="4" customFormat="1" x14ac:dyDescent="0.55000000000000004">
      <c r="A67"/>
      <c r="B67" s="3"/>
      <c r="C67"/>
      <c r="D67"/>
      <c r="E67" s="2"/>
      <c r="F67" s="2"/>
      <c r="G67" s="2"/>
      <c r="H67"/>
      <c r="I67" s="2"/>
      <c r="J67" s="2"/>
      <c r="K67" s="82"/>
      <c r="L67" s="2"/>
      <c r="M67" s="2"/>
      <c r="N67"/>
      <c r="O67"/>
      <c r="P67" s="16"/>
      <c r="R67" s="2"/>
      <c r="S67" s="2"/>
      <c r="T67" s="2"/>
      <c r="U67"/>
      <c r="V67"/>
      <c r="W67"/>
    </row>
    <row r="68" spans="1:23" s="4" customFormat="1" x14ac:dyDescent="0.55000000000000004">
      <c r="A68"/>
      <c r="B68" s="3"/>
      <c r="C68"/>
      <c r="D68"/>
      <c r="E68" s="2"/>
      <c r="F68" s="2"/>
      <c r="G68" s="2"/>
      <c r="H68"/>
      <c r="I68" s="2"/>
      <c r="J68" s="2"/>
      <c r="K68" s="82"/>
      <c r="L68" s="2"/>
      <c r="M68" s="2"/>
      <c r="N68"/>
      <c r="O68"/>
      <c r="P68" s="16"/>
      <c r="R68" s="2"/>
      <c r="S68" s="2"/>
      <c r="T68" s="2"/>
      <c r="U68"/>
      <c r="V68"/>
      <c r="W68"/>
    </row>
    <row r="69" spans="1:23" s="4" customFormat="1" x14ac:dyDescent="0.55000000000000004">
      <c r="A69"/>
      <c r="B69" s="3"/>
      <c r="C69"/>
      <c r="D69"/>
      <c r="E69" s="2"/>
      <c r="F69" s="2"/>
      <c r="G69" s="2"/>
      <c r="H69"/>
      <c r="I69" s="2"/>
      <c r="J69" s="2"/>
      <c r="K69" s="82"/>
      <c r="L69" s="2"/>
      <c r="M69" s="2"/>
      <c r="N69"/>
      <c r="O69"/>
      <c r="P69" s="16"/>
      <c r="R69" s="2"/>
      <c r="S69" s="2"/>
      <c r="T69" s="2"/>
      <c r="U69"/>
      <c r="V69"/>
      <c r="W69"/>
    </row>
    <row r="70" spans="1:23" s="4" customFormat="1" x14ac:dyDescent="0.55000000000000004">
      <c r="A70"/>
      <c r="B70" s="3"/>
      <c r="C70"/>
      <c r="D70"/>
      <c r="E70" s="2"/>
      <c r="F70" s="2"/>
      <c r="G70" s="2"/>
      <c r="H70"/>
      <c r="I70" s="2"/>
      <c r="J70" s="2"/>
      <c r="K70" s="82"/>
      <c r="L70" s="2"/>
      <c r="M70" s="2"/>
      <c r="N70"/>
      <c r="O70"/>
      <c r="P70" s="16"/>
      <c r="R70" s="2"/>
      <c r="S70" s="2"/>
      <c r="T70" s="2"/>
      <c r="U70"/>
      <c r="V70"/>
      <c r="W70"/>
    </row>
    <row r="71" spans="1:23" s="4" customFormat="1" x14ac:dyDescent="0.55000000000000004">
      <c r="A71"/>
      <c r="B71" s="3"/>
      <c r="C71"/>
      <c r="D71"/>
      <c r="E71" s="2"/>
      <c r="F71" s="2"/>
      <c r="G71" s="2"/>
      <c r="H71"/>
      <c r="I71" s="2"/>
      <c r="J71" s="2"/>
      <c r="K71" s="82"/>
      <c r="L71" s="2"/>
      <c r="M71" s="2"/>
      <c r="N71"/>
      <c r="O71"/>
      <c r="P71" s="16"/>
      <c r="R71" s="2"/>
      <c r="S71" s="2"/>
      <c r="T71" s="2"/>
      <c r="U71"/>
      <c r="V71"/>
      <c r="W71"/>
    </row>
    <row r="72" spans="1:23" s="4" customFormat="1" x14ac:dyDescent="0.55000000000000004">
      <c r="A72"/>
      <c r="B72" s="3"/>
      <c r="C72"/>
      <c r="D72"/>
      <c r="E72" s="2"/>
      <c r="F72" s="2"/>
      <c r="G72" s="2"/>
      <c r="H72"/>
      <c r="I72" s="2"/>
      <c r="J72" s="2"/>
      <c r="K72" s="82"/>
      <c r="L72" s="2"/>
      <c r="M72" s="2"/>
      <c r="N72"/>
      <c r="O72"/>
      <c r="P72" s="16"/>
      <c r="R72" s="2"/>
      <c r="S72" s="2"/>
      <c r="T72" s="2"/>
      <c r="U72"/>
      <c r="V72"/>
      <c r="W72"/>
    </row>
    <row r="73" spans="1:23" s="4" customFormat="1" x14ac:dyDescent="0.55000000000000004">
      <c r="A73"/>
      <c r="B73" s="3"/>
      <c r="C73"/>
      <c r="D73"/>
      <c r="E73" s="2"/>
      <c r="F73" s="2"/>
      <c r="G73" s="2"/>
      <c r="H73"/>
      <c r="I73" s="2"/>
      <c r="J73" s="2"/>
      <c r="K73" s="82"/>
      <c r="L73" s="2"/>
      <c r="M73" s="2"/>
      <c r="N73"/>
      <c r="O73"/>
      <c r="P73" s="16"/>
      <c r="R73" s="2"/>
      <c r="S73" s="2"/>
      <c r="T73" s="2"/>
      <c r="U73"/>
      <c r="V73"/>
      <c r="W73"/>
    </row>
    <row r="74" spans="1:23" s="4" customFormat="1" x14ac:dyDescent="0.55000000000000004">
      <c r="A74"/>
      <c r="B74" s="3"/>
      <c r="C74"/>
      <c r="D74"/>
      <c r="E74" s="2"/>
      <c r="F74" s="2"/>
      <c r="G74" s="2"/>
      <c r="H74"/>
      <c r="I74" s="2"/>
      <c r="J74" s="2"/>
      <c r="K74" s="82"/>
      <c r="L74" s="2"/>
      <c r="M74" s="2"/>
      <c r="N74"/>
      <c r="O74"/>
      <c r="P74" s="16"/>
      <c r="R74" s="2"/>
      <c r="S74" s="2"/>
      <c r="T74" s="2"/>
      <c r="U74"/>
      <c r="V74"/>
      <c r="W74"/>
    </row>
    <row r="75" spans="1:23" s="4" customFormat="1" x14ac:dyDescent="0.55000000000000004">
      <c r="A75"/>
      <c r="B75" s="3"/>
      <c r="C75"/>
      <c r="D75"/>
      <c r="E75" s="2"/>
      <c r="F75" s="2"/>
      <c r="G75" s="2"/>
      <c r="H75"/>
      <c r="I75" s="2"/>
      <c r="J75" s="2"/>
      <c r="K75" s="82"/>
      <c r="L75" s="2"/>
      <c r="M75" s="2"/>
      <c r="N75"/>
      <c r="O75"/>
      <c r="P75" s="16"/>
      <c r="R75" s="2"/>
      <c r="S75" s="2"/>
      <c r="T75" s="2"/>
      <c r="U75"/>
      <c r="V75"/>
      <c r="W75"/>
    </row>
    <row r="76" spans="1:23" s="4" customFormat="1" x14ac:dyDescent="0.55000000000000004">
      <c r="A76"/>
      <c r="B76" s="3"/>
      <c r="C76"/>
      <c r="D76"/>
      <c r="E76" s="2"/>
      <c r="F76" s="2"/>
      <c r="G76" s="2"/>
      <c r="H76"/>
      <c r="I76" s="2"/>
      <c r="J76" s="2"/>
      <c r="K76" s="82"/>
      <c r="L76" s="2"/>
      <c r="M76" s="2"/>
      <c r="N76"/>
      <c r="O76"/>
      <c r="P76" s="16"/>
      <c r="R76" s="2"/>
      <c r="S76" s="2"/>
      <c r="T76" s="2"/>
      <c r="U76"/>
      <c r="V76"/>
      <c r="W76"/>
    </row>
    <row r="77" spans="1:23" s="4" customFormat="1" x14ac:dyDescent="0.55000000000000004">
      <c r="A77"/>
      <c r="B77" s="3"/>
      <c r="C77"/>
      <c r="D77"/>
      <c r="E77" s="2"/>
      <c r="F77" s="2"/>
      <c r="G77" s="2"/>
      <c r="H77"/>
      <c r="I77" s="2"/>
      <c r="J77" s="2"/>
      <c r="K77" s="82"/>
      <c r="L77" s="2"/>
      <c r="M77" s="2"/>
      <c r="N77"/>
      <c r="O77"/>
      <c r="P77" s="16"/>
      <c r="R77" s="2"/>
      <c r="S77" s="2"/>
      <c r="T77" s="2"/>
      <c r="U77"/>
      <c r="V77"/>
      <c r="W77"/>
    </row>
    <row r="78" spans="1:23" s="4" customFormat="1" x14ac:dyDescent="0.55000000000000004">
      <c r="A78"/>
      <c r="B78" s="3"/>
      <c r="C78"/>
      <c r="D78"/>
      <c r="E78" s="2"/>
      <c r="F78" s="2"/>
      <c r="G78" s="2"/>
      <c r="H78"/>
      <c r="I78" s="2"/>
      <c r="J78" s="2"/>
      <c r="K78" s="82"/>
      <c r="L78" s="2"/>
      <c r="M78" s="2"/>
      <c r="N78"/>
      <c r="O78"/>
      <c r="P78" s="16"/>
      <c r="R78" s="2"/>
      <c r="S78" s="2"/>
      <c r="T78" s="2"/>
      <c r="U78"/>
      <c r="V78"/>
      <c r="W78"/>
    </row>
    <row r="79" spans="1:23" s="4" customFormat="1" x14ac:dyDescent="0.55000000000000004">
      <c r="A79"/>
      <c r="B79" s="3"/>
      <c r="C79"/>
      <c r="D79"/>
      <c r="E79" s="2"/>
      <c r="F79" s="2"/>
      <c r="G79" s="2"/>
      <c r="H79"/>
      <c r="I79" s="2"/>
      <c r="J79" s="2"/>
      <c r="K79" s="82"/>
      <c r="L79" s="2"/>
      <c r="M79" s="2"/>
      <c r="N79"/>
      <c r="O79"/>
      <c r="P79" s="16"/>
      <c r="R79" s="2"/>
      <c r="S79" s="2"/>
      <c r="T79" s="2"/>
      <c r="U79"/>
      <c r="V79"/>
      <c r="W79"/>
    </row>
    <row r="80" spans="1:23" s="4" customFormat="1" x14ac:dyDescent="0.55000000000000004">
      <c r="A80"/>
      <c r="B80" s="3"/>
      <c r="C80"/>
      <c r="D80"/>
      <c r="E80" s="2"/>
      <c r="F80" s="2"/>
      <c r="G80" s="2"/>
      <c r="H80"/>
      <c r="I80" s="2"/>
      <c r="J80" s="2"/>
      <c r="K80" s="82"/>
      <c r="L80" s="2"/>
      <c r="M80" s="2"/>
      <c r="N80"/>
      <c r="O80"/>
      <c r="P80" s="16"/>
      <c r="R80" s="2"/>
      <c r="S80" s="2"/>
      <c r="T80" s="2"/>
      <c r="U80"/>
      <c r="V80"/>
      <c r="W80"/>
    </row>
    <row r="81" spans="1:23" s="4" customFormat="1" x14ac:dyDescent="0.55000000000000004">
      <c r="A81"/>
      <c r="B81" s="3"/>
      <c r="C81"/>
      <c r="D81"/>
      <c r="E81" s="2"/>
      <c r="F81" s="2"/>
      <c r="G81" s="2"/>
      <c r="H81"/>
      <c r="I81" s="2"/>
      <c r="J81" s="2"/>
      <c r="K81" s="82"/>
      <c r="L81" s="2"/>
      <c r="M81" s="2"/>
      <c r="N81"/>
      <c r="O81"/>
      <c r="P81" s="16"/>
      <c r="R81" s="2"/>
      <c r="S81" s="2"/>
      <c r="T81" s="2"/>
      <c r="U81"/>
      <c r="V81"/>
      <c r="W81"/>
    </row>
    <row r="82" spans="1:23" s="4" customFormat="1" x14ac:dyDescent="0.55000000000000004">
      <c r="A82"/>
      <c r="B82" s="3"/>
      <c r="C82"/>
      <c r="D82"/>
      <c r="E82" s="2"/>
      <c r="F82" s="2"/>
      <c r="G82" s="2"/>
      <c r="H82"/>
      <c r="I82" s="2"/>
      <c r="J82" s="2"/>
      <c r="K82" s="82"/>
      <c r="L82" s="2"/>
      <c r="M82" s="2"/>
      <c r="N82"/>
      <c r="O82"/>
      <c r="P82" s="16"/>
      <c r="R82" s="2"/>
      <c r="S82" s="2"/>
      <c r="T82" s="2"/>
      <c r="U82"/>
      <c r="V82"/>
      <c r="W82"/>
    </row>
    <row r="83" spans="1:23" s="4" customFormat="1" x14ac:dyDescent="0.55000000000000004">
      <c r="A83"/>
      <c r="B83" s="3"/>
      <c r="C83"/>
      <c r="D83"/>
      <c r="E83" s="2"/>
      <c r="F83" s="2"/>
      <c r="G83" s="2"/>
      <c r="H83"/>
      <c r="I83" s="2"/>
      <c r="J83" s="2"/>
      <c r="K83" s="82"/>
      <c r="L83" s="2"/>
      <c r="M83" s="2"/>
      <c r="N83"/>
      <c r="O83"/>
      <c r="P83" s="16"/>
      <c r="R83" s="2"/>
      <c r="S83" s="2"/>
      <c r="T83" s="2"/>
      <c r="U83"/>
      <c r="V83"/>
      <c r="W83"/>
    </row>
    <row r="84" spans="1:23" s="4" customFormat="1" x14ac:dyDescent="0.55000000000000004">
      <c r="A84"/>
      <c r="B84" s="3"/>
      <c r="C84"/>
      <c r="D84"/>
      <c r="E84" s="2"/>
      <c r="F84" s="2"/>
      <c r="G84" s="2"/>
      <c r="H84"/>
      <c r="I84" s="2"/>
      <c r="J84" s="2"/>
      <c r="K84" s="82"/>
      <c r="L84" s="2"/>
      <c r="M84" s="2"/>
      <c r="N84"/>
      <c r="O84"/>
      <c r="P84" s="16"/>
      <c r="R84" s="2"/>
      <c r="S84" s="2"/>
      <c r="T84" s="2"/>
      <c r="U84"/>
      <c r="V84"/>
      <c r="W84"/>
    </row>
    <row r="85" spans="1:23" s="4" customFormat="1" x14ac:dyDescent="0.55000000000000004">
      <c r="A85"/>
      <c r="B85" s="3"/>
      <c r="C85"/>
      <c r="D85"/>
      <c r="E85" s="2"/>
      <c r="F85" s="2"/>
      <c r="G85" s="2"/>
      <c r="H85"/>
      <c r="I85" s="2"/>
      <c r="J85" s="2"/>
      <c r="K85" s="82"/>
      <c r="L85" s="2"/>
      <c r="M85" s="2"/>
      <c r="N85"/>
      <c r="O85"/>
      <c r="P85" s="16"/>
      <c r="R85" s="2"/>
      <c r="S85" s="2"/>
      <c r="T85" s="2"/>
      <c r="U85"/>
      <c r="V85"/>
      <c r="W85"/>
    </row>
    <row r="86" spans="1:23" s="4" customFormat="1" x14ac:dyDescent="0.55000000000000004">
      <c r="A86"/>
      <c r="B86" s="3"/>
      <c r="C86"/>
      <c r="D86"/>
      <c r="E86" s="2"/>
      <c r="F86" s="2"/>
      <c r="G86" s="2"/>
      <c r="H86"/>
      <c r="I86" s="2"/>
      <c r="J86" s="2"/>
      <c r="K86" s="82"/>
      <c r="L86" s="2"/>
      <c r="M86" s="2"/>
      <c r="N86"/>
      <c r="O86"/>
      <c r="P86" s="16"/>
      <c r="R86" s="2"/>
      <c r="S86" s="2"/>
      <c r="T86" s="2"/>
      <c r="U86"/>
      <c r="V86"/>
      <c r="W86"/>
    </row>
    <row r="87" spans="1:23" s="4" customFormat="1" x14ac:dyDescent="0.55000000000000004">
      <c r="A87"/>
      <c r="B87" s="3"/>
      <c r="C87"/>
      <c r="D87"/>
      <c r="E87" s="2"/>
      <c r="F87" s="2"/>
      <c r="G87" s="2"/>
      <c r="H87"/>
      <c r="I87" s="2"/>
      <c r="J87" s="2"/>
      <c r="K87" s="82"/>
      <c r="L87" s="2"/>
      <c r="M87" s="2"/>
      <c r="N87"/>
      <c r="O87"/>
      <c r="P87" s="16"/>
      <c r="R87" s="2"/>
      <c r="S87" s="2"/>
      <c r="T87" s="2"/>
      <c r="U87"/>
      <c r="V87"/>
      <c r="W87"/>
    </row>
    <row r="88" spans="1:23" s="4" customFormat="1" x14ac:dyDescent="0.55000000000000004">
      <c r="A88"/>
      <c r="B88" s="3"/>
      <c r="C88"/>
      <c r="D88"/>
      <c r="E88" s="2"/>
      <c r="F88" s="2"/>
      <c r="G88" s="2"/>
      <c r="H88"/>
      <c r="I88" s="2"/>
      <c r="J88" s="2"/>
      <c r="K88" s="82"/>
      <c r="L88" s="2"/>
      <c r="M88" s="2"/>
      <c r="N88"/>
      <c r="O88"/>
      <c r="P88" s="16"/>
      <c r="R88" s="2"/>
      <c r="S88" s="2"/>
      <c r="T88" s="2"/>
      <c r="U88"/>
      <c r="V88"/>
      <c r="W88"/>
    </row>
    <row r="89" spans="1:23" s="4" customFormat="1" x14ac:dyDescent="0.55000000000000004">
      <c r="A89"/>
      <c r="B89" s="3"/>
      <c r="C89"/>
      <c r="D89"/>
      <c r="E89" s="2"/>
      <c r="F89" s="2"/>
      <c r="G89" s="2"/>
      <c r="H89"/>
      <c r="I89" s="2"/>
      <c r="J89" s="2"/>
      <c r="K89" s="82"/>
      <c r="L89" s="2"/>
      <c r="M89" s="2"/>
      <c r="N89"/>
      <c r="O89"/>
      <c r="P89" s="16"/>
      <c r="R89" s="2"/>
      <c r="S89" s="2"/>
      <c r="T89" s="2"/>
      <c r="U89"/>
      <c r="V89"/>
      <c r="W89"/>
    </row>
    <row r="90" spans="1:23" s="4" customFormat="1" x14ac:dyDescent="0.55000000000000004">
      <c r="A90"/>
      <c r="B90" s="3"/>
      <c r="C90"/>
      <c r="D90"/>
      <c r="E90" s="2"/>
      <c r="F90" s="2"/>
      <c r="G90" s="2"/>
      <c r="H90"/>
      <c r="I90" s="2"/>
      <c r="J90" s="2"/>
      <c r="K90" s="82"/>
      <c r="L90" s="2"/>
      <c r="M90" s="2"/>
      <c r="N90"/>
      <c r="O90"/>
      <c r="P90" s="16"/>
      <c r="R90" s="2"/>
      <c r="S90" s="2"/>
      <c r="T90" s="2"/>
      <c r="U90"/>
      <c r="V90"/>
      <c r="W90"/>
    </row>
    <row r="91" spans="1:23" s="4" customFormat="1" x14ac:dyDescent="0.55000000000000004">
      <c r="A91"/>
      <c r="B91" s="3"/>
      <c r="C91"/>
      <c r="D91"/>
      <c r="E91" s="2"/>
      <c r="F91" s="2"/>
      <c r="G91" s="2"/>
      <c r="H91"/>
      <c r="I91" s="2"/>
      <c r="J91" s="2"/>
      <c r="K91" s="82"/>
      <c r="L91" s="2"/>
      <c r="M91" s="2"/>
      <c r="N91"/>
      <c r="O91"/>
      <c r="P91" s="16"/>
      <c r="R91" s="2"/>
      <c r="S91" s="2"/>
      <c r="T91" s="2"/>
      <c r="U91"/>
      <c r="V91"/>
      <c r="W91"/>
    </row>
    <row r="92" spans="1:23" s="4" customFormat="1" x14ac:dyDescent="0.55000000000000004">
      <c r="A92"/>
      <c r="B92" s="3"/>
      <c r="C92"/>
      <c r="D92"/>
      <c r="E92" s="2"/>
      <c r="F92" s="2"/>
      <c r="G92" s="2"/>
      <c r="H92"/>
      <c r="I92" s="2"/>
      <c r="J92" s="2"/>
      <c r="K92" s="82"/>
      <c r="L92" s="2"/>
      <c r="M92" s="2"/>
      <c r="N92"/>
      <c r="O92"/>
      <c r="P92" s="16"/>
      <c r="R92" s="2"/>
      <c r="S92" s="2"/>
      <c r="T92" s="2"/>
      <c r="U92"/>
      <c r="V92"/>
      <c r="W92"/>
    </row>
    <row r="93" spans="1:23" s="4" customFormat="1" x14ac:dyDescent="0.55000000000000004">
      <c r="A93"/>
      <c r="B93" s="3"/>
      <c r="C93"/>
      <c r="D93"/>
      <c r="E93" s="2"/>
      <c r="F93" s="2"/>
      <c r="G93" s="2"/>
      <c r="H93"/>
      <c r="I93" s="2"/>
      <c r="J93" s="2"/>
      <c r="K93" s="82"/>
      <c r="L93" s="2"/>
      <c r="M93" s="2"/>
      <c r="N93"/>
      <c r="O93"/>
      <c r="P93" s="16"/>
      <c r="R93" s="2"/>
      <c r="S93" s="2"/>
      <c r="T93" s="2"/>
      <c r="U93"/>
      <c r="V93"/>
      <c r="W93"/>
    </row>
    <row r="94" spans="1:23" s="4" customFormat="1" x14ac:dyDescent="0.55000000000000004">
      <c r="A94"/>
      <c r="B94" s="3"/>
      <c r="C94"/>
      <c r="D94"/>
      <c r="E94" s="2"/>
      <c r="F94" s="2"/>
      <c r="G94" s="2"/>
      <c r="H94"/>
      <c r="I94" s="2"/>
      <c r="J94" s="2"/>
      <c r="K94" s="82"/>
      <c r="L94" s="2"/>
      <c r="M94" s="2"/>
      <c r="N94"/>
      <c r="O94"/>
      <c r="P94" s="16"/>
      <c r="R94" s="2"/>
      <c r="S94" s="2"/>
      <c r="T94" s="2"/>
      <c r="U94"/>
      <c r="V94"/>
      <c r="W94"/>
    </row>
    <row r="95" spans="1:23" s="4" customFormat="1" x14ac:dyDescent="0.55000000000000004">
      <c r="A95"/>
      <c r="B95" s="3"/>
      <c r="C95"/>
      <c r="D95"/>
      <c r="E95" s="2"/>
      <c r="F95" s="2"/>
      <c r="G95" s="2"/>
      <c r="H95"/>
      <c r="I95" s="2"/>
      <c r="J95" s="2"/>
      <c r="K95" s="82"/>
      <c r="L95" s="2"/>
      <c r="M95" s="2"/>
      <c r="N95"/>
      <c r="O95"/>
      <c r="P95" s="16"/>
      <c r="R95" s="2"/>
      <c r="S95" s="2"/>
      <c r="T95" s="2"/>
      <c r="U95"/>
      <c r="V95"/>
      <c r="W95"/>
    </row>
    <row r="96" spans="1:23" s="4" customFormat="1" x14ac:dyDescent="0.55000000000000004">
      <c r="A96"/>
      <c r="B96" s="3"/>
      <c r="C96"/>
      <c r="D96"/>
      <c r="E96" s="2"/>
      <c r="F96" s="2"/>
      <c r="G96" s="2"/>
      <c r="H96"/>
      <c r="I96" s="2"/>
      <c r="J96" s="2"/>
      <c r="K96" s="82"/>
      <c r="L96" s="2"/>
      <c r="M96" s="2"/>
      <c r="N96"/>
      <c r="O96"/>
      <c r="P96" s="16"/>
      <c r="R96" s="2"/>
      <c r="S96" s="2"/>
      <c r="T96" s="2"/>
      <c r="U96"/>
      <c r="V96"/>
      <c r="W96"/>
    </row>
    <row r="97" spans="1:23" s="4" customFormat="1" x14ac:dyDescent="0.55000000000000004">
      <c r="A97"/>
      <c r="B97" s="3"/>
      <c r="C97"/>
      <c r="D97"/>
      <c r="E97" s="2"/>
      <c r="F97" s="2"/>
      <c r="G97" s="2"/>
      <c r="H97"/>
      <c r="I97" s="2"/>
      <c r="J97" s="2"/>
      <c r="K97" s="82"/>
      <c r="L97" s="2"/>
      <c r="M97" s="2"/>
      <c r="N97"/>
      <c r="O97"/>
      <c r="P97" s="16"/>
      <c r="R97" s="2"/>
      <c r="S97" s="2"/>
      <c r="T97" s="2"/>
      <c r="U97"/>
      <c r="V97"/>
      <c r="W97"/>
    </row>
    <row r="98" spans="1:23" s="4" customFormat="1" x14ac:dyDescent="0.55000000000000004">
      <c r="A98"/>
      <c r="B98" s="3"/>
      <c r="C98"/>
      <c r="D98"/>
      <c r="E98" s="2"/>
      <c r="F98" s="2"/>
      <c r="G98" s="2"/>
      <c r="H98"/>
      <c r="I98" s="2"/>
      <c r="J98" s="2"/>
      <c r="K98" s="82"/>
      <c r="L98" s="2"/>
      <c r="M98" s="2"/>
      <c r="N98"/>
      <c r="O98"/>
      <c r="P98" s="16"/>
      <c r="R98" s="2"/>
      <c r="S98" s="2"/>
      <c r="T98" s="2"/>
      <c r="U98"/>
      <c r="V98"/>
      <c r="W98"/>
    </row>
    <row r="99" spans="1:23" s="4" customFormat="1" x14ac:dyDescent="0.55000000000000004">
      <c r="A99"/>
      <c r="B99" s="3"/>
      <c r="C99"/>
      <c r="D99"/>
      <c r="E99" s="2"/>
      <c r="F99" s="2"/>
      <c r="G99" s="2"/>
      <c r="H99"/>
      <c r="I99" s="2"/>
      <c r="J99" s="2"/>
      <c r="K99" s="82"/>
      <c r="L99" s="2"/>
      <c r="M99" s="2"/>
      <c r="N99"/>
      <c r="O99"/>
      <c r="P99" s="16"/>
      <c r="R99" s="2"/>
      <c r="S99" s="2"/>
      <c r="T99" s="2"/>
      <c r="U99"/>
      <c r="V99"/>
      <c r="W99"/>
    </row>
    <row r="100" spans="1:23" s="4" customFormat="1" x14ac:dyDescent="0.55000000000000004">
      <c r="A100"/>
      <c r="B100" s="3"/>
      <c r="C100"/>
      <c r="D100"/>
      <c r="E100" s="2"/>
      <c r="F100" s="2"/>
      <c r="G100" s="2"/>
      <c r="H100"/>
      <c r="I100" s="2"/>
      <c r="J100" s="2"/>
      <c r="K100" s="82"/>
      <c r="L100" s="2"/>
      <c r="M100" s="2"/>
      <c r="N100"/>
      <c r="O100"/>
      <c r="P100" s="16"/>
      <c r="R100" s="2"/>
      <c r="S100" s="2"/>
      <c r="T100" s="2"/>
      <c r="U100"/>
      <c r="V100"/>
      <c r="W100"/>
    </row>
    <row r="101" spans="1:23" s="4" customFormat="1" x14ac:dyDescent="0.55000000000000004">
      <c r="A101"/>
      <c r="B101" s="3"/>
      <c r="C101"/>
      <c r="D101"/>
      <c r="E101" s="2"/>
      <c r="F101" s="2"/>
      <c r="G101" s="2"/>
      <c r="H101"/>
      <c r="I101" s="2"/>
      <c r="J101" s="2"/>
      <c r="K101" s="82"/>
      <c r="L101" s="2"/>
      <c r="M101" s="2"/>
      <c r="N101"/>
      <c r="O101"/>
      <c r="P101" s="16"/>
      <c r="R101" s="2"/>
      <c r="S101" s="2"/>
      <c r="T101" s="2"/>
      <c r="U101"/>
      <c r="V101"/>
      <c r="W101"/>
    </row>
    <row r="102" spans="1:23" s="4" customFormat="1" x14ac:dyDescent="0.55000000000000004">
      <c r="A102"/>
      <c r="B102" s="3"/>
      <c r="C102"/>
      <c r="D102"/>
      <c r="E102" s="2"/>
      <c r="F102" s="2"/>
      <c r="G102" s="2"/>
      <c r="H102"/>
      <c r="I102" s="2"/>
      <c r="J102" s="2"/>
      <c r="K102" s="82"/>
      <c r="L102" s="2"/>
      <c r="M102" s="2"/>
      <c r="N102"/>
      <c r="O102"/>
      <c r="P102" s="16"/>
      <c r="R102" s="2"/>
      <c r="S102" s="2"/>
      <c r="T102" s="2"/>
      <c r="U102"/>
      <c r="V102"/>
      <c r="W102"/>
    </row>
    <row r="103" spans="1:23" s="4" customFormat="1" x14ac:dyDescent="0.55000000000000004">
      <c r="A103"/>
      <c r="B103" s="3"/>
      <c r="C103"/>
      <c r="D103"/>
      <c r="E103" s="2"/>
      <c r="F103" s="2"/>
      <c r="G103" s="2"/>
      <c r="H103"/>
      <c r="I103" s="2"/>
      <c r="J103" s="2"/>
      <c r="K103" s="82"/>
      <c r="L103" s="2"/>
      <c r="M103" s="2"/>
      <c r="N103"/>
      <c r="O103"/>
      <c r="P103" s="16"/>
      <c r="R103" s="2"/>
      <c r="S103" s="2"/>
      <c r="T103" s="2"/>
      <c r="U103"/>
      <c r="V103"/>
      <c r="W103"/>
    </row>
    <row r="104" spans="1:23" s="4" customFormat="1" x14ac:dyDescent="0.55000000000000004">
      <c r="A104"/>
      <c r="B104" s="3"/>
      <c r="C104"/>
      <c r="D104"/>
      <c r="E104" s="2"/>
      <c r="F104" s="2"/>
      <c r="G104" s="2"/>
      <c r="H104"/>
      <c r="I104" s="2"/>
      <c r="J104" s="2"/>
      <c r="K104" s="82"/>
      <c r="L104" s="2"/>
      <c r="M104" s="2"/>
      <c r="N104"/>
      <c r="O104"/>
      <c r="P104" s="16"/>
      <c r="R104" s="2"/>
      <c r="S104" s="2"/>
      <c r="T104" s="2"/>
      <c r="U104"/>
      <c r="V104"/>
      <c r="W104"/>
    </row>
    <row r="105" spans="1:23" s="4" customFormat="1" x14ac:dyDescent="0.55000000000000004">
      <c r="A105"/>
      <c r="B105" s="3"/>
      <c r="C105"/>
      <c r="D105"/>
      <c r="E105" s="2"/>
      <c r="F105" s="2"/>
      <c r="G105" s="2"/>
      <c r="H105"/>
      <c r="I105" s="2"/>
      <c r="J105" s="2"/>
      <c r="K105" s="82"/>
      <c r="L105" s="2"/>
      <c r="M105" s="2"/>
      <c r="N105"/>
      <c r="O105"/>
      <c r="P105" s="16"/>
      <c r="R105" s="2"/>
      <c r="S105" s="2"/>
      <c r="T105" s="2"/>
      <c r="U105"/>
      <c r="V105"/>
      <c r="W105"/>
    </row>
    <row r="106" spans="1:23" s="4" customFormat="1" x14ac:dyDescent="0.55000000000000004">
      <c r="A106"/>
      <c r="B106" s="3"/>
      <c r="C106"/>
      <c r="D106"/>
      <c r="E106" s="2"/>
      <c r="F106" s="2"/>
      <c r="G106" s="2"/>
      <c r="H106"/>
      <c r="I106" s="2"/>
      <c r="J106" s="2"/>
      <c r="K106" s="82"/>
      <c r="L106" s="2"/>
      <c r="M106" s="2"/>
      <c r="N106"/>
      <c r="O106"/>
      <c r="P106" s="16"/>
      <c r="R106" s="2"/>
      <c r="S106" s="2"/>
      <c r="T106" s="2"/>
      <c r="U106"/>
      <c r="V106"/>
      <c r="W106"/>
    </row>
    <row r="107" spans="1:23" s="4" customFormat="1" x14ac:dyDescent="0.55000000000000004">
      <c r="A107"/>
      <c r="B107" s="3"/>
      <c r="C107"/>
      <c r="D107"/>
      <c r="E107" s="2"/>
      <c r="F107" s="2"/>
      <c r="G107" s="2"/>
      <c r="H107"/>
      <c r="I107" s="2"/>
      <c r="J107" s="2"/>
      <c r="K107" s="82"/>
      <c r="L107" s="2"/>
      <c r="M107" s="2"/>
      <c r="N107"/>
      <c r="O107"/>
      <c r="P107" s="16"/>
      <c r="R107" s="2"/>
      <c r="S107" s="2"/>
      <c r="T107" s="2"/>
      <c r="U107"/>
      <c r="V107"/>
      <c r="W107"/>
    </row>
    <row r="108" spans="1:23" s="4" customFormat="1" x14ac:dyDescent="0.55000000000000004">
      <c r="A108"/>
      <c r="B108" s="3"/>
      <c r="C108"/>
      <c r="D108"/>
      <c r="E108" s="2"/>
      <c r="F108" s="2"/>
      <c r="G108" s="2"/>
      <c r="H108"/>
      <c r="I108" s="2"/>
      <c r="J108" s="2"/>
      <c r="K108" s="82"/>
      <c r="L108" s="2"/>
      <c r="M108" s="2"/>
      <c r="N108"/>
      <c r="O108"/>
      <c r="P108" s="16"/>
      <c r="R108" s="2"/>
      <c r="S108" s="2"/>
      <c r="T108" s="2"/>
      <c r="U108"/>
      <c r="V108"/>
      <c r="W108"/>
    </row>
    <row r="109" spans="1:23" s="4" customFormat="1" x14ac:dyDescent="0.55000000000000004">
      <c r="A109"/>
      <c r="B109" s="3"/>
      <c r="C109"/>
      <c r="D109"/>
      <c r="E109" s="2"/>
      <c r="F109" s="2"/>
      <c r="G109" s="2"/>
      <c r="H109"/>
      <c r="I109" s="2"/>
      <c r="J109" s="2"/>
      <c r="K109" s="82"/>
      <c r="L109" s="2"/>
      <c r="M109" s="2"/>
      <c r="N109"/>
      <c r="O109"/>
      <c r="P109" s="16"/>
      <c r="R109" s="2"/>
      <c r="S109" s="2"/>
      <c r="T109" s="2"/>
      <c r="U109"/>
      <c r="V109"/>
      <c r="W109"/>
    </row>
    <row r="110" spans="1:23" s="4" customFormat="1" x14ac:dyDescent="0.55000000000000004">
      <c r="A110"/>
      <c r="B110" s="3"/>
      <c r="C110"/>
      <c r="D110"/>
      <c r="E110" s="2"/>
      <c r="F110" s="2"/>
      <c r="G110" s="2"/>
      <c r="H110"/>
      <c r="I110" s="2"/>
      <c r="J110" s="2"/>
      <c r="K110" s="82"/>
      <c r="L110" s="2"/>
      <c r="M110" s="2"/>
      <c r="N110"/>
      <c r="O110"/>
      <c r="P110" s="16"/>
      <c r="R110" s="2"/>
      <c r="S110" s="2"/>
      <c r="T110" s="2"/>
      <c r="U110"/>
      <c r="V110"/>
      <c r="W110"/>
    </row>
    <row r="111" spans="1:23" s="4" customFormat="1" x14ac:dyDescent="0.55000000000000004">
      <c r="A111"/>
      <c r="B111" s="3"/>
      <c r="C111"/>
      <c r="D111"/>
      <c r="E111" s="2"/>
      <c r="F111" s="2"/>
      <c r="G111" s="2"/>
      <c r="H111"/>
      <c r="I111" s="2"/>
      <c r="J111" s="2"/>
      <c r="K111" s="82"/>
      <c r="L111" s="2"/>
      <c r="M111" s="2"/>
      <c r="N111"/>
      <c r="O111"/>
      <c r="P111" s="16"/>
      <c r="R111" s="2"/>
      <c r="S111" s="2"/>
      <c r="T111" s="2"/>
      <c r="U111"/>
      <c r="V111"/>
      <c r="W111"/>
    </row>
    <row r="112" spans="1:23" s="4" customFormat="1" x14ac:dyDescent="0.55000000000000004">
      <c r="A112"/>
      <c r="B112" s="3"/>
      <c r="C112"/>
      <c r="D112"/>
      <c r="E112" s="2"/>
      <c r="F112" s="2"/>
      <c r="G112" s="2"/>
      <c r="H112"/>
      <c r="I112" s="2"/>
      <c r="J112" s="2"/>
      <c r="K112" s="82"/>
      <c r="L112" s="2"/>
      <c r="M112" s="2"/>
      <c r="N112"/>
      <c r="O112"/>
      <c r="P112" s="16"/>
      <c r="R112" s="2"/>
      <c r="S112" s="2"/>
      <c r="T112" s="2"/>
      <c r="U112"/>
      <c r="V112"/>
      <c r="W112"/>
    </row>
    <row r="113" spans="1:23" s="4" customFormat="1" x14ac:dyDescent="0.55000000000000004">
      <c r="A113"/>
      <c r="B113" s="3"/>
      <c r="C113"/>
      <c r="D113"/>
      <c r="E113" s="2"/>
      <c r="F113" s="2"/>
      <c r="G113" s="2"/>
      <c r="H113"/>
      <c r="I113" s="2"/>
      <c r="J113" s="2"/>
      <c r="K113" s="82"/>
      <c r="L113" s="2"/>
      <c r="M113" s="2"/>
      <c r="N113"/>
      <c r="O113"/>
      <c r="P113" s="16"/>
      <c r="R113" s="2"/>
      <c r="S113" s="2"/>
      <c r="T113" s="2"/>
      <c r="U113"/>
      <c r="V113"/>
      <c r="W113"/>
    </row>
    <row r="114" spans="1:23" s="4" customFormat="1" x14ac:dyDescent="0.55000000000000004">
      <c r="A114"/>
      <c r="B114" s="3"/>
      <c r="C114"/>
      <c r="D114"/>
      <c r="E114" s="2"/>
      <c r="F114" s="2"/>
      <c r="G114" s="2"/>
      <c r="H114"/>
      <c r="I114" s="2"/>
      <c r="J114" s="2"/>
      <c r="K114" s="82"/>
      <c r="L114" s="2"/>
      <c r="M114" s="2"/>
      <c r="N114"/>
      <c r="O114"/>
      <c r="P114" s="16"/>
      <c r="R114" s="2"/>
      <c r="S114" s="2"/>
      <c r="T114" s="2"/>
      <c r="U114"/>
      <c r="V114"/>
      <c r="W114"/>
    </row>
    <row r="115" spans="1:23" s="4" customFormat="1" x14ac:dyDescent="0.55000000000000004">
      <c r="A115"/>
      <c r="B115" s="3"/>
      <c r="C115"/>
      <c r="D115"/>
      <c r="E115" s="2"/>
      <c r="F115" s="2"/>
      <c r="G115" s="2"/>
      <c r="H115"/>
      <c r="I115" s="2"/>
      <c r="J115" s="2"/>
      <c r="K115" s="82"/>
      <c r="L115" s="2"/>
      <c r="M115" s="2"/>
      <c r="N115"/>
      <c r="O115"/>
      <c r="P115" s="16"/>
      <c r="R115" s="2"/>
      <c r="S115" s="2"/>
      <c r="T115" s="2"/>
      <c r="U115"/>
      <c r="V115"/>
      <c r="W115"/>
    </row>
    <row r="116" spans="1:23" s="4" customFormat="1" x14ac:dyDescent="0.55000000000000004">
      <c r="A116"/>
      <c r="B116" s="3"/>
      <c r="C116"/>
      <c r="D116"/>
      <c r="E116" s="2"/>
      <c r="F116" s="2"/>
      <c r="G116" s="2"/>
      <c r="H116"/>
      <c r="I116" s="2"/>
      <c r="J116" s="2"/>
      <c r="K116" s="82"/>
      <c r="L116" s="2"/>
      <c r="M116" s="2"/>
      <c r="N116"/>
      <c r="O116"/>
      <c r="P116" s="16"/>
      <c r="R116" s="2"/>
      <c r="S116" s="2"/>
      <c r="T116" s="2"/>
      <c r="U116"/>
      <c r="V116"/>
      <c r="W116"/>
    </row>
    <row r="117" spans="1:23" s="4" customFormat="1" x14ac:dyDescent="0.55000000000000004">
      <c r="A117"/>
      <c r="B117" s="3"/>
      <c r="C117"/>
      <c r="D117"/>
      <c r="E117" s="2"/>
      <c r="F117" s="2"/>
      <c r="G117" s="2"/>
      <c r="H117"/>
      <c r="I117" s="2"/>
      <c r="J117" s="2"/>
      <c r="K117" s="82"/>
      <c r="L117" s="2"/>
      <c r="M117" s="2"/>
      <c r="N117"/>
      <c r="O117"/>
      <c r="P117" s="16"/>
      <c r="R117" s="2"/>
      <c r="S117" s="2"/>
      <c r="T117" s="2"/>
      <c r="U117"/>
      <c r="V117"/>
      <c r="W117"/>
    </row>
    <row r="118" spans="1:23" s="4" customFormat="1" x14ac:dyDescent="0.55000000000000004">
      <c r="A118"/>
      <c r="B118" s="3"/>
      <c r="C118"/>
      <c r="D118"/>
      <c r="E118" s="2"/>
      <c r="F118" s="2"/>
      <c r="G118" s="2"/>
      <c r="H118"/>
      <c r="I118" s="2"/>
      <c r="J118" s="2"/>
      <c r="K118" s="82"/>
      <c r="L118" s="2"/>
      <c r="M118" s="2"/>
      <c r="N118"/>
      <c r="O118"/>
      <c r="P118" s="16"/>
      <c r="R118" s="2"/>
      <c r="S118" s="2"/>
      <c r="T118" s="2"/>
      <c r="U118"/>
      <c r="V118"/>
      <c r="W118"/>
    </row>
    <row r="119" spans="1:23" s="4" customFormat="1" x14ac:dyDescent="0.55000000000000004">
      <c r="A119"/>
      <c r="B119" s="3"/>
      <c r="C119"/>
      <c r="D119"/>
      <c r="E119" s="2"/>
      <c r="F119" s="2"/>
      <c r="G119" s="2"/>
      <c r="H119"/>
      <c r="I119" s="2"/>
      <c r="J119" s="2"/>
      <c r="K119" s="82"/>
      <c r="L119" s="2"/>
      <c r="M119" s="2"/>
      <c r="N119"/>
      <c r="O119"/>
      <c r="P119" s="16"/>
      <c r="R119" s="2"/>
      <c r="S119" s="2"/>
      <c r="T119" s="2"/>
      <c r="U119"/>
      <c r="V119"/>
      <c r="W119"/>
    </row>
    <row r="120" spans="1:23" s="4" customFormat="1" x14ac:dyDescent="0.55000000000000004">
      <c r="A120"/>
      <c r="B120" s="3"/>
      <c r="C120"/>
      <c r="D120"/>
      <c r="E120" s="2"/>
      <c r="F120" s="2"/>
      <c r="G120" s="2"/>
      <c r="H120"/>
      <c r="I120" s="2"/>
      <c r="J120" s="2"/>
      <c r="K120" s="82"/>
      <c r="L120" s="2"/>
      <c r="M120" s="2"/>
      <c r="N120"/>
      <c r="O120"/>
      <c r="P120" s="16"/>
      <c r="R120" s="2"/>
      <c r="S120" s="2"/>
      <c r="T120" s="2"/>
      <c r="U120"/>
      <c r="V120"/>
      <c r="W120"/>
    </row>
    <row r="121" spans="1:23" s="4" customFormat="1" x14ac:dyDescent="0.55000000000000004">
      <c r="A121"/>
      <c r="B121" s="3"/>
      <c r="C121"/>
      <c r="D121"/>
      <c r="E121" s="2"/>
      <c r="F121" s="2"/>
      <c r="G121" s="2"/>
      <c r="H121"/>
      <c r="I121" s="2"/>
      <c r="J121" s="2"/>
      <c r="K121" s="82"/>
      <c r="L121" s="2"/>
      <c r="M121" s="2"/>
      <c r="N121"/>
      <c r="O121"/>
      <c r="P121" s="16"/>
      <c r="R121" s="2"/>
      <c r="S121" s="2"/>
      <c r="T121" s="2"/>
      <c r="U121"/>
      <c r="V121"/>
      <c r="W121"/>
    </row>
    <row r="122" spans="1:23" s="4" customFormat="1" x14ac:dyDescent="0.55000000000000004">
      <c r="A122"/>
      <c r="B122" s="3"/>
      <c r="C122"/>
      <c r="D122"/>
      <c r="E122" s="2"/>
      <c r="F122" s="2"/>
      <c r="G122" s="2"/>
      <c r="H122"/>
      <c r="I122" s="2"/>
      <c r="J122" s="2"/>
      <c r="K122" s="82"/>
      <c r="L122" s="2"/>
      <c r="M122" s="2"/>
      <c r="N122"/>
      <c r="O122"/>
      <c r="P122" s="16"/>
      <c r="R122" s="2"/>
      <c r="S122" s="2"/>
      <c r="T122" s="2"/>
      <c r="U122"/>
      <c r="V122"/>
      <c r="W122"/>
    </row>
    <row r="123" spans="1:23" s="4" customFormat="1" x14ac:dyDescent="0.55000000000000004">
      <c r="A123"/>
      <c r="B123" s="3"/>
      <c r="C123"/>
      <c r="D123"/>
      <c r="E123" s="2"/>
      <c r="F123" s="2"/>
      <c r="G123" s="2"/>
      <c r="H123"/>
      <c r="I123" s="2"/>
      <c r="J123" s="2"/>
      <c r="K123" s="82"/>
      <c r="L123" s="2"/>
      <c r="M123" s="2"/>
      <c r="N123"/>
      <c r="O123"/>
      <c r="P123" s="16"/>
      <c r="R123" s="2"/>
      <c r="S123" s="2"/>
      <c r="T123" s="2"/>
      <c r="U123"/>
      <c r="V123"/>
      <c r="W123"/>
    </row>
    <row r="124" spans="1:23" s="4" customFormat="1" x14ac:dyDescent="0.55000000000000004">
      <c r="A124"/>
      <c r="B124" s="3"/>
      <c r="C124"/>
      <c r="D124"/>
      <c r="E124" s="2"/>
      <c r="F124" s="2"/>
      <c r="G124" s="2"/>
      <c r="H124"/>
      <c r="I124" s="2"/>
      <c r="J124" s="2"/>
      <c r="K124" s="82"/>
      <c r="L124" s="2"/>
      <c r="M124" s="2"/>
      <c r="N124"/>
      <c r="O124"/>
      <c r="P124" s="16"/>
      <c r="R124" s="2"/>
      <c r="S124" s="2"/>
      <c r="T124" s="2"/>
      <c r="U124"/>
      <c r="V124"/>
      <c r="W124"/>
    </row>
    <row r="125" spans="1:23" s="4" customFormat="1" x14ac:dyDescent="0.55000000000000004">
      <c r="A125"/>
      <c r="B125" s="3"/>
      <c r="C125"/>
      <c r="D125"/>
      <c r="E125" s="2"/>
      <c r="F125" s="2"/>
      <c r="G125" s="2"/>
      <c r="H125"/>
      <c r="I125" s="2"/>
      <c r="J125" s="2"/>
      <c r="K125" s="82"/>
      <c r="L125" s="2"/>
      <c r="M125" s="2"/>
      <c r="N125"/>
      <c r="O125"/>
      <c r="P125"/>
      <c r="R125" s="2"/>
      <c r="S125" s="2"/>
      <c r="T125" s="2"/>
      <c r="U125"/>
      <c r="V125"/>
      <c r="W125"/>
    </row>
    <row r="126" spans="1:23" s="4" customFormat="1" x14ac:dyDescent="0.55000000000000004">
      <c r="A126"/>
      <c r="B126" s="3"/>
      <c r="C126"/>
      <c r="D126"/>
      <c r="E126" s="2"/>
      <c r="F126" s="2"/>
      <c r="G126" s="2"/>
      <c r="H126"/>
      <c r="I126" s="2"/>
      <c r="J126" s="2"/>
      <c r="K126" s="82"/>
      <c r="L126" s="2"/>
      <c r="M126" s="2"/>
      <c r="N126"/>
      <c r="O126"/>
      <c r="P126"/>
      <c r="R126" s="2"/>
      <c r="S126" s="2"/>
      <c r="T126" s="2"/>
      <c r="U126"/>
      <c r="V126"/>
      <c r="W126"/>
    </row>
    <row r="127" spans="1:23" s="4" customFormat="1" x14ac:dyDescent="0.55000000000000004">
      <c r="A127"/>
      <c r="B127" s="3"/>
      <c r="C127"/>
      <c r="D127"/>
      <c r="E127" s="2"/>
      <c r="F127" s="2"/>
      <c r="G127" s="2"/>
      <c r="H127"/>
      <c r="I127" s="2"/>
      <c r="J127" s="2"/>
      <c r="K127" s="82"/>
      <c r="L127" s="2"/>
      <c r="M127" s="2"/>
      <c r="N127"/>
      <c r="O127"/>
      <c r="P127"/>
      <c r="R127" s="2"/>
      <c r="S127" s="2"/>
      <c r="T127" s="2"/>
      <c r="U127"/>
      <c r="V127"/>
      <c r="W127"/>
    </row>
    <row r="128" spans="1:23" x14ac:dyDescent="0.55000000000000004">
      <c r="B128" s="3"/>
    </row>
    <row r="129" spans="2:2" x14ac:dyDescent="0.55000000000000004">
      <c r="B129" s="3"/>
    </row>
    <row r="130" spans="2:2" x14ac:dyDescent="0.55000000000000004">
      <c r="B130" s="3"/>
    </row>
    <row r="131" spans="2:2" x14ac:dyDescent="0.55000000000000004">
      <c r="B131" s="3"/>
    </row>
    <row r="132" spans="2:2" x14ac:dyDescent="0.55000000000000004">
      <c r="B132" s="3"/>
    </row>
    <row r="133" spans="2:2" x14ac:dyDescent="0.55000000000000004">
      <c r="B133" s="3"/>
    </row>
    <row r="134" spans="2:2" x14ac:dyDescent="0.55000000000000004">
      <c r="B134" s="3"/>
    </row>
    <row r="135" spans="2:2" x14ac:dyDescent="0.55000000000000004">
      <c r="B135" s="3"/>
    </row>
    <row r="136" spans="2:2" x14ac:dyDescent="0.55000000000000004">
      <c r="B136" s="3"/>
    </row>
    <row r="137" spans="2:2" x14ac:dyDescent="0.55000000000000004">
      <c r="B137" s="3"/>
    </row>
    <row r="138" spans="2:2" x14ac:dyDescent="0.55000000000000004">
      <c r="B138" s="3"/>
    </row>
    <row r="139" spans="2:2" x14ac:dyDescent="0.55000000000000004">
      <c r="B139" s="3"/>
    </row>
    <row r="140" spans="2:2" x14ac:dyDescent="0.55000000000000004">
      <c r="B140" s="3"/>
    </row>
    <row r="141" spans="2:2" x14ac:dyDescent="0.55000000000000004">
      <c r="B141" s="3"/>
    </row>
    <row r="142" spans="2:2" x14ac:dyDescent="0.55000000000000004">
      <c r="B142" s="3"/>
    </row>
    <row r="143" spans="2:2" x14ac:dyDescent="0.55000000000000004">
      <c r="B143" s="3"/>
    </row>
    <row r="144" spans="2:2" x14ac:dyDescent="0.55000000000000004">
      <c r="B144" s="3"/>
    </row>
    <row r="145" spans="2:2" x14ac:dyDescent="0.55000000000000004">
      <c r="B145" s="3"/>
    </row>
    <row r="146" spans="2:2" x14ac:dyDescent="0.55000000000000004">
      <c r="B146" s="3"/>
    </row>
    <row r="147" spans="2:2" x14ac:dyDescent="0.55000000000000004">
      <c r="B147" s="3"/>
    </row>
    <row r="148" spans="2:2" x14ac:dyDescent="0.55000000000000004">
      <c r="B148" s="3"/>
    </row>
    <row r="149" spans="2:2" x14ac:dyDescent="0.55000000000000004">
      <c r="B149" s="3"/>
    </row>
    <row r="150" spans="2:2" x14ac:dyDescent="0.55000000000000004">
      <c r="B150" s="3"/>
    </row>
    <row r="151" spans="2:2" x14ac:dyDescent="0.55000000000000004">
      <c r="B151" s="3"/>
    </row>
    <row r="152" spans="2:2" x14ac:dyDescent="0.55000000000000004">
      <c r="B152" s="3"/>
    </row>
    <row r="153" spans="2:2" x14ac:dyDescent="0.55000000000000004">
      <c r="B153" s="3"/>
    </row>
    <row r="154" spans="2:2" x14ac:dyDescent="0.55000000000000004">
      <c r="B154" s="3"/>
    </row>
    <row r="155" spans="2:2" x14ac:dyDescent="0.55000000000000004">
      <c r="B155" s="3"/>
    </row>
    <row r="156" spans="2:2" x14ac:dyDescent="0.55000000000000004">
      <c r="B156" s="3"/>
    </row>
    <row r="157" spans="2:2" x14ac:dyDescent="0.55000000000000004">
      <c r="B157" s="3"/>
    </row>
    <row r="158" spans="2:2" x14ac:dyDescent="0.55000000000000004">
      <c r="B158" s="3"/>
    </row>
    <row r="159" spans="2:2" x14ac:dyDescent="0.55000000000000004">
      <c r="B159" s="3"/>
    </row>
    <row r="160" spans="2:2" x14ac:dyDescent="0.55000000000000004">
      <c r="B160" s="3"/>
    </row>
    <row r="161" spans="2:2" x14ac:dyDescent="0.55000000000000004">
      <c r="B161" s="3"/>
    </row>
    <row r="162" spans="2:2" x14ac:dyDescent="0.55000000000000004">
      <c r="B162" s="3"/>
    </row>
    <row r="163" spans="2:2" x14ac:dyDescent="0.55000000000000004">
      <c r="B163" s="3"/>
    </row>
    <row r="164" spans="2:2" x14ac:dyDescent="0.55000000000000004">
      <c r="B164" s="3"/>
    </row>
    <row r="165" spans="2:2" x14ac:dyDescent="0.55000000000000004">
      <c r="B165" s="3"/>
    </row>
    <row r="166" spans="2:2" x14ac:dyDescent="0.55000000000000004">
      <c r="B166" s="3"/>
    </row>
    <row r="167" spans="2:2" x14ac:dyDescent="0.55000000000000004">
      <c r="B167" s="3"/>
    </row>
    <row r="168" spans="2:2" x14ac:dyDescent="0.55000000000000004">
      <c r="B168" s="3"/>
    </row>
    <row r="169" spans="2:2" x14ac:dyDescent="0.55000000000000004">
      <c r="B169" s="3"/>
    </row>
    <row r="170" spans="2:2" x14ac:dyDescent="0.55000000000000004">
      <c r="B170" s="3"/>
    </row>
    <row r="171" spans="2:2" x14ac:dyDescent="0.55000000000000004">
      <c r="B171" s="3"/>
    </row>
    <row r="172" spans="2:2" x14ac:dyDescent="0.55000000000000004">
      <c r="B172" s="3"/>
    </row>
    <row r="173" spans="2:2" x14ac:dyDescent="0.55000000000000004">
      <c r="B173" s="3"/>
    </row>
    <row r="174" spans="2:2" x14ac:dyDescent="0.55000000000000004">
      <c r="B174" s="3"/>
    </row>
    <row r="175" spans="2:2" x14ac:dyDescent="0.55000000000000004">
      <c r="B175" s="3"/>
    </row>
    <row r="176" spans="2:2" x14ac:dyDescent="0.55000000000000004">
      <c r="B176" s="3"/>
    </row>
    <row r="177" spans="2:2" x14ac:dyDescent="0.55000000000000004">
      <c r="B177" s="3"/>
    </row>
    <row r="178" spans="2:2" x14ac:dyDescent="0.55000000000000004">
      <c r="B178" s="3"/>
    </row>
    <row r="179" spans="2:2" x14ac:dyDescent="0.55000000000000004">
      <c r="B179" s="3"/>
    </row>
    <row r="180" spans="2:2" x14ac:dyDescent="0.55000000000000004">
      <c r="B180" s="3"/>
    </row>
    <row r="181" spans="2:2" x14ac:dyDescent="0.55000000000000004">
      <c r="B181" s="3"/>
    </row>
    <row r="182" spans="2:2" x14ac:dyDescent="0.55000000000000004">
      <c r="B182" s="3"/>
    </row>
    <row r="183" spans="2:2" x14ac:dyDescent="0.55000000000000004">
      <c r="B183" s="3"/>
    </row>
    <row r="184" spans="2:2" x14ac:dyDescent="0.55000000000000004">
      <c r="B184" s="3"/>
    </row>
    <row r="185" spans="2:2" x14ac:dyDescent="0.55000000000000004">
      <c r="B185" s="3"/>
    </row>
    <row r="186" spans="2:2" x14ac:dyDescent="0.55000000000000004">
      <c r="B186" s="3"/>
    </row>
    <row r="187" spans="2:2" x14ac:dyDescent="0.55000000000000004">
      <c r="B187" s="3"/>
    </row>
    <row r="188" spans="2:2" x14ac:dyDescent="0.55000000000000004">
      <c r="B188" s="3"/>
    </row>
    <row r="189" spans="2:2" x14ac:dyDescent="0.55000000000000004">
      <c r="B189" s="3"/>
    </row>
    <row r="190" spans="2:2" x14ac:dyDescent="0.55000000000000004">
      <c r="B190" s="3"/>
    </row>
    <row r="191" spans="2:2" x14ac:dyDescent="0.55000000000000004">
      <c r="B191" s="3"/>
    </row>
    <row r="192" spans="2:2" x14ac:dyDescent="0.55000000000000004">
      <c r="B192" s="3"/>
    </row>
    <row r="193" spans="2:2" x14ac:dyDescent="0.55000000000000004">
      <c r="B193" s="3"/>
    </row>
    <row r="194" spans="2:2" x14ac:dyDescent="0.55000000000000004">
      <c r="B194" s="3"/>
    </row>
    <row r="195" spans="2:2" x14ac:dyDescent="0.55000000000000004">
      <c r="B195" s="3"/>
    </row>
    <row r="196" spans="2:2" x14ac:dyDescent="0.55000000000000004">
      <c r="B196" s="3"/>
    </row>
    <row r="197" spans="2:2" x14ac:dyDescent="0.55000000000000004">
      <c r="B197" s="3"/>
    </row>
    <row r="198" spans="2:2" x14ac:dyDescent="0.55000000000000004">
      <c r="B198" s="3"/>
    </row>
    <row r="199" spans="2:2" x14ac:dyDescent="0.55000000000000004">
      <c r="B199" s="3"/>
    </row>
    <row r="200" spans="2:2" x14ac:dyDescent="0.55000000000000004">
      <c r="B200" s="3"/>
    </row>
    <row r="201" spans="2:2" x14ac:dyDescent="0.55000000000000004">
      <c r="B201" s="3"/>
    </row>
    <row r="202" spans="2:2" x14ac:dyDescent="0.55000000000000004">
      <c r="B202" s="3"/>
    </row>
    <row r="203" spans="2:2" x14ac:dyDescent="0.55000000000000004">
      <c r="B203" s="3"/>
    </row>
    <row r="204" spans="2:2" x14ac:dyDescent="0.55000000000000004">
      <c r="B204" s="3"/>
    </row>
    <row r="205" spans="2:2" x14ac:dyDescent="0.55000000000000004">
      <c r="B205" s="3"/>
    </row>
    <row r="206" spans="2:2" x14ac:dyDescent="0.55000000000000004">
      <c r="B206" s="3"/>
    </row>
    <row r="207" spans="2:2" x14ac:dyDescent="0.55000000000000004">
      <c r="B207" s="3"/>
    </row>
    <row r="208" spans="2:2" x14ac:dyDescent="0.55000000000000004">
      <c r="B208" s="3"/>
    </row>
    <row r="209" spans="2:2" x14ac:dyDescent="0.55000000000000004">
      <c r="B209" s="3"/>
    </row>
    <row r="210" spans="2:2" x14ac:dyDescent="0.55000000000000004">
      <c r="B210" s="3"/>
    </row>
    <row r="211" spans="2:2" x14ac:dyDescent="0.55000000000000004">
      <c r="B211" s="3"/>
    </row>
    <row r="212" spans="2:2" x14ac:dyDescent="0.55000000000000004">
      <c r="B212" s="3"/>
    </row>
    <row r="213" spans="2:2" x14ac:dyDescent="0.55000000000000004">
      <c r="B213" s="3"/>
    </row>
    <row r="214" spans="2:2" x14ac:dyDescent="0.55000000000000004">
      <c r="B214" s="3"/>
    </row>
    <row r="215" spans="2:2" x14ac:dyDescent="0.55000000000000004">
      <c r="B215" s="3"/>
    </row>
    <row r="216" spans="2:2" x14ac:dyDescent="0.55000000000000004">
      <c r="B216" s="3"/>
    </row>
    <row r="217" spans="2:2" x14ac:dyDescent="0.55000000000000004">
      <c r="B217" s="3"/>
    </row>
    <row r="218" spans="2:2" x14ac:dyDescent="0.55000000000000004">
      <c r="B218" s="3"/>
    </row>
    <row r="219" spans="2:2" x14ac:dyDescent="0.55000000000000004">
      <c r="B219" s="3"/>
    </row>
    <row r="220" spans="2:2" x14ac:dyDescent="0.55000000000000004">
      <c r="B220" s="3"/>
    </row>
    <row r="221" spans="2:2" x14ac:dyDescent="0.55000000000000004">
      <c r="B221" s="3"/>
    </row>
    <row r="222" spans="2:2" x14ac:dyDescent="0.55000000000000004">
      <c r="B222" s="3"/>
    </row>
    <row r="223" spans="2:2" x14ac:dyDescent="0.55000000000000004">
      <c r="B223" s="3"/>
    </row>
    <row r="224" spans="2:2" x14ac:dyDescent="0.55000000000000004">
      <c r="B224" s="3"/>
    </row>
    <row r="225" spans="2:2" x14ac:dyDescent="0.55000000000000004">
      <c r="B225" s="3"/>
    </row>
    <row r="226" spans="2:2" x14ac:dyDescent="0.55000000000000004">
      <c r="B226" s="3"/>
    </row>
    <row r="227" spans="2:2" x14ac:dyDescent="0.55000000000000004">
      <c r="B227" s="3"/>
    </row>
    <row r="228" spans="2:2" x14ac:dyDescent="0.55000000000000004">
      <c r="B228" s="3"/>
    </row>
    <row r="229" spans="2:2" x14ac:dyDescent="0.55000000000000004">
      <c r="B229" s="3"/>
    </row>
    <row r="230" spans="2:2" x14ac:dyDescent="0.55000000000000004">
      <c r="B230" s="3"/>
    </row>
    <row r="231" spans="2:2" x14ac:dyDescent="0.55000000000000004">
      <c r="B231" s="3"/>
    </row>
    <row r="232" spans="2:2" x14ac:dyDescent="0.55000000000000004">
      <c r="B232" s="3"/>
    </row>
    <row r="233" spans="2:2" x14ac:dyDescent="0.55000000000000004">
      <c r="B233" s="3"/>
    </row>
    <row r="234" spans="2:2" x14ac:dyDescent="0.55000000000000004">
      <c r="B234" s="3"/>
    </row>
    <row r="235" spans="2:2" x14ac:dyDescent="0.55000000000000004">
      <c r="B235" s="3"/>
    </row>
    <row r="236" spans="2:2" x14ac:dyDescent="0.55000000000000004">
      <c r="B236" s="3"/>
    </row>
    <row r="237" spans="2:2" x14ac:dyDescent="0.55000000000000004">
      <c r="B237" s="3"/>
    </row>
    <row r="238" spans="2:2" x14ac:dyDescent="0.55000000000000004">
      <c r="B238" s="3"/>
    </row>
    <row r="239" spans="2:2" x14ac:dyDescent="0.55000000000000004">
      <c r="B239" s="3"/>
    </row>
    <row r="240" spans="2:2" x14ac:dyDescent="0.55000000000000004">
      <c r="B240" s="3"/>
    </row>
    <row r="241" spans="2:2" x14ac:dyDescent="0.55000000000000004">
      <c r="B241" s="3"/>
    </row>
    <row r="242" spans="2:2" x14ac:dyDescent="0.55000000000000004">
      <c r="B242" s="3"/>
    </row>
    <row r="243" spans="2:2" x14ac:dyDescent="0.55000000000000004">
      <c r="B243" s="3"/>
    </row>
    <row r="244" spans="2:2" x14ac:dyDescent="0.55000000000000004">
      <c r="B244" s="3"/>
    </row>
    <row r="245" spans="2:2" x14ac:dyDescent="0.55000000000000004">
      <c r="B245" s="3"/>
    </row>
    <row r="246" spans="2:2" x14ac:dyDescent="0.55000000000000004">
      <c r="B246" s="3"/>
    </row>
    <row r="247" spans="2:2" x14ac:dyDescent="0.55000000000000004">
      <c r="B247" s="3"/>
    </row>
    <row r="248" spans="2:2" x14ac:dyDescent="0.55000000000000004">
      <c r="B248" s="3"/>
    </row>
    <row r="249" spans="2:2" x14ac:dyDescent="0.55000000000000004">
      <c r="B249" s="3"/>
    </row>
    <row r="250" spans="2:2" x14ac:dyDescent="0.55000000000000004">
      <c r="B250" s="3"/>
    </row>
    <row r="251" spans="2:2" x14ac:dyDescent="0.55000000000000004">
      <c r="B251" s="3"/>
    </row>
    <row r="252" spans="2:2" x14ac:dyDescent="0.55000000000000004">
      <c r="B252" s="3"/>
    </row>
    <row r="253" spans="2:2" x14ac:dyDescent="0.55000000000000004">
      <c r="B253" s="3"/>
    </row>
    <row r="254" spans="2:2" x14ac:dyDescent="0.55000000000000004">
      <c r="B254" s="3"/>
    </row>
    <row r="255" spans="2:2" x14ac:dyDescent="0.55000000000000004">
      <c r="B255" s="3"/>
    </row>
    <row r="256" spans="2:2" x14ac:dyDescent="0.55000000000000004">
      <c r="B256" s="3"/>
    </row>
    <row r="257" spans="2:2" x14ac:dyDescent="0.55000000000000004">
      <c r="B257" s="3"/>
    </row>
    <row r="258" spans="2:2" x14ac:dyDescent="0.55000000000000004">
      <c r="B258" s="3"/>
    </row>
    <row r="259" spans="2:2" x14ac:dyDescent="0.55000000000000004">
      <c r="B259" s="3"/>
    </row>
  </sheetData>
  <conditionalFormatting sqref="K31:K47 K3:K14 K20:K27">
    <cfRule type="beginsWith" dxfId="14" priority="8" operator="beginsWith" text="G">
      <formula>LEFT(K3,LEN("G"))="G"</formula>
    </cfRule>
  </conditionalFormatting>
  <conditionalFormatting sqref="K31:K1048576 K1:K14 K20:K27">
    <cfRule type="beginsWith" dxfId="13" priority="7" operator="beginsWith" text="N">
      <formula>LEFT(K1,LEN("N"))="N"</formula>
    </cfRule>
  </conditionalFormatting>
  <conditionalFormatting sqref="K31:K1048576 K1:K14 K16:K27">
    <cfRule type="containsText" dxfId="12" priority="6" operator="containsText" text="B">
      <formula>NOT(ISERROR(SEARCH("B",K1)))</formula>
    </cfRule>
  </conditionalFormatting>
  <conditionalFormatting sqref="K28:K30">
    <cfRule type="beginsWith" dxfId="11" priority="5" operator="beginsWith" text="G">
      <formula>LEFT(K28,LEN("G"))="G"</formula>
    </cfRule>
  </conditionalFormatting>
  <conditionalFormatting sqref="K28:K30">
    <cfRule type="beginsWith" dxfId="10" priority="4" operator="beginsWith" text="N">
      <formula>LEFT(K28,LEN("N"))="N"</formula>
    </cfRule>
  </conditionalFormatting>
  <conditionalFormatting sqref="K28:K30">
    <cfRule type="containsText" dxfId="9" priority="3" operator="containsText" text="B">
      <formula>NOT(ISERROR(SEARCH("B",K28)))</formula>
    </cfRule>
  </conditionalFormatting>
  <conditionalFormatting sqref="K15">
    <cfRule type="containsText" dxfId="8" priority="2" operator="containsText" text="B">
      <formula>NOT(ISERROR(SEARCH("B",K15)))</formula>
    </cfRule>
  </conditionalFormatting>
  <conditionalFormatting sqref="K1:K1048576">
    <cfRule type="beginsWith" dxfId="7" priority="1" operator="beginsWith" text="N">
      <formula>LEFT(K1,LEN("N"))="N"</formula>
    </cfRule>
  </conditionalFormatting>
  <pageMargins left="0.7" right="0.7" top="0.75" bottom="0.75" header="0.3" footer="0.3"/>
  <pageSetup paperSize="9" scale="7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7"/>
  <sheetViews>
    <sheetView zoomScale="80" zoomScaleNormal="80" workbookViewId="0">
      <selection activeCell="N25" sqref="N25"/>
    </sheetView>
  </sheetViews>
  <sheetFormatPr defaultRowHeight="14.4" x14ac:dyDescent="0.55000000000000004"/>
  <cols>
    <col min="1" max="1" width="6.3125" customWidth="1"/>
    <col min="2" max="2" width="5.5234375" customWidth="1"/>
    <col min="3" max="3" width="8" bestFit="1" customWidth="1"/>
    <col min="4" max="4" width="5.5234375" customWidth="1"/>
    <col min="5" max="5" width="3.89453125" style="2" customWidth="1"/>
    <col min="6" max="6" width="9.1015625" style="2" bestFit="1" customWidth="1"/>
    <col min="7" max="7" width="4.68359375" style="2" bestFit="1" customWidth="1"/>
    <col min="8" max="8" width="10.7890625" customWidth="1"/>
    <col min="9" max="9" width="5" style="2" customWidth="1"/>
    <col min="10" max="10" width="6" style="2" customWidth="1"/>
    <col min="11" max="11" width="5.5234375" style="2" customWidth="1"/>
    <col min="12" max="12" width="5" style="2" bestFit="1" customWidth="1"/>
    <col min="13" max="13" width="5.68359375" style="2" bestFit="1" customWidth="1"/>
    <col min="14" max="14" width="8.1015625" customWidth="1"/>
    <col min="15" max="15" width="25.41796875" customWidth="1"/>
    <col min="16" max="16" width="1.3125" customWidth="1"/>
    <col min="17" max="17" width="5.5234375" style="4" bestFit="1" customWidth="1"/>
    <col min="18" max="18" width="5.5234375" style="2" bestFit="1" customWidth="1"/>
    <col min="19" max="19" width="4.68359375" style="2" bestFit="1" customWidth="1"/>
    <col min="20" max="20" width="6.1015625" style="2" bestFit="1" customWidth="1"/>
    <col min="21" max="21" width="5.9453125" bestFit="1" customWidth="1"/>
    <col min="22" max="22" width="32.41796875" customWidth="1"/>
  </cols>
  <sheetData>
    <row r="1" spans="1:22" ht="12.6" customHeight="1" x14ac:dyDescent="0.55000000000000004">
      <c r="A1" s="1" t="s">
        <v>0</v>
      </c>
      <c r="B1" s="1"/>
    </row>
    <row r="2" spans="1:22" s="1" customFormat="1" ht="14.7" thickBot="1" x14ac:dyDescent="0.6">
      <c r="A2" s="6" t="s">
        <v>13</v>
      </c>
      <c r="B2" s="7" t="s">
        <v>3</v>
      </c>
      <c r="C2" s="6" t="s">
        <v>20</v>
      </c>
      <c r="D2" s="6" t="s">
        <v>18</v>
      </c>
      <c r="E2" s="6" t="s">
        <v>17</v>
      </c>
      <c r="F2" s="6" t="s">
        <v>19</v>
      </c>
      <c r="G2" s="6" t="s">
        <v>31</v>
      </c>
      <c r="H2" s="6" t="s">
        <v>11</v>
      </c>
      <c r="I2" s="6" t="s">
        <v>4</v>
      </c>
      <c r="J2" s="6" t="s">
        <v>1</v>
      </c>
      <c r="K2" s="6" t="s">
        <v>5</v>
      </c>
      <c r="L2" s="6" t="s">
        <v>14</v>
      </c>
      <c r="M2" s="6" t="s">
        <v>6</v>
      </c>
      <c r="N2" s="8" t="s">
        <v>15</v>
      </c>
      <c r="O2" s="8" t="s">
        <v>16</v>
      </c>
      <c r="Q2" s="12" t="s">
        <v>3</v>
      </c>
      <c r="R2" s="13" t="s">
        <v>4</v>
      </c>
      <c r="S2" s="13" t="s">
        <v>26</v>
      </c>
      <c r="T2" s="13" t="s">
        <v>14</v>
      </c>
      <c r="U2" s="13" t="s">
        <v>6</v>
      </c>
      <c r="V2" s="11" t="s">
        <v>21</v>
      </c>
    </row>
    <row r="3" spans="1:22" x14ac:dyDescent="0.55000000000000004">
      <c r="A3" s="2">
        <v>1</v>
      </c>
      <c r="B3" s="3">
        <v>43274</v>
      </c>
      <c r="C3">
        <v>6228604</v>
      </c>
      <c r="F3" s="2" t="s">
        <v>47</v>
      </c>
      <c r="G3" s="15">
        <v>120</v>
      </c>
      <c r="I3" s="2">
        <v>530</v>
      </c>
      <c r="J3" s="17"/>
      <c r="K3" s="21" t="s">
        <v>9</v>
      </c>
      <c r="L3" s="2" t="s">
        <v>7</v>
      </c>
      <c r="M3" s="10">
        <v>0.49652777777777773</v>
      </c>
      <c r="N3" t="s">
        <v>27</v>
      </c>
      <c r="O3" t="s">
        <v>28</v>
      </c>
      <c r="Q3" s="4">
        <v>43283</v>
      </c>
      <c r="R3" s="2">
        <v>450</v>
      </c>
      <c r="S3" s="2" t="s">
        <v>23</v>
      </c>
      <c r="T3" s="2" t="s">
        <v>25</v>
      </c>
      <c r="U3" s="14">
        <v>0.87777777777777777</v>
      </c>
      <c r="V3" s="2"/>
    </row>
    <row r="4" spans="1:22" x14ac:dyDescent="0.55000000000000004">
      <c r="A4" s="2">
        <v>1</v>
      </c>
      <c r="B4" s="3">
        <v>43296</v>
      </c>
      <c r="C4">
        <v>6228604</v>
      </c>
      <c r="E4" s="2" t="s">
        <v>44</v>
      </c>
      <c r="F4" s="2" t="s">
        <v>75</v>
      </c>
      <c r="G4" s="15">
        <v>120</v>
      </c>
      <c r="I4" s="2">
        <v>440</v>
      </c>
      <c r="J4" s="17"/>
      <c r="K4" s="21" t="s">
        <v>9</v>
      </c>
      <c r="L4" s="2" t="s">
        <v>22</v>
      </c>
      <c r="M4" s="10">
        <v>0.52777777777777779</v>
      </c>
      <c r="O4" t="s">
        <v>76</v>
      </c>
      <c r="Q4" s="4">
        <v>43303</v>
      </c>
      <c r="R4" s="2">
        <f>485-37</f>
        <v>448</v>
      </c>
      <c r="S4" s="2" t="s">
        <v>23</v>
      </c>
      <c r="T4" s="2" t="s">
        <v>22</v>
      </c>
      <c r="U4" s="14">
        <v>0.39444444444444443</v>
      </c>
      <c r="V4" s="2" t="s">
        <v>76</v>
      </c>
    </row>
    <row r="5" spans="1:22" x14ac:dyDescent="0.55000000000000004">
      <c r="A5" s="2">
        <v>1</v>
      </c>
      <c r="B5" s="3">
        <v>43286</v>
      </c>
      <c r="C5">
        <v>6177990</v>
      </c>
      <c r="E5" s="2" t="s">
        <v>44</v>
      </c>
      <c r="F5" s="2" t="s">
        <v>45</v>
      </c>
      <c r="G5" s="15">
        <v>120</v>
      </c>
      <c r="I5" s="2">
        <v>390</v>
      </c>
      <c r="J5" s="17"/>
      <c r="K5" s="43" t="s">
        <v>79</v>
      </c>
      <c r="L5" s="2" t="s">
        <v>25</v>
      </c>
      <c r="M5" s="10">
        <v>0.68055555555555547</v>
      </c>
      <c r="Q5" s="4">
        <v>43293</v>
      </c>
      <c r="R5" s="2">
        <f>405-30</f>
        <v>375</v>
      </c>
      <c r="S5" s="2" t="s">
        <v>23</v>
      </c>
      <c r="T5" s="2" t="s">
        <v>22</v>
      </c>
      <c r="U5" s="14">
        <v>0.60416666666666663</v>
      </c>
      <c r="V5" s="2" t="s">
        <v>27</v>
      </c>
    </row>
    <row r="6" spans="1:22" ht="15.3" customHeight="1" x14ac:dyDescent="0.55000000000000004">
      <c r="A6" s="2">
        <v>1</v>
      </c>
      <c r="B6" s="3">
        <v>43299</v>
      </c>
      <c r="C6">
        <v>6177990</v>
      </c>
      <c r="E6" s="2" t="s">
        <v>44</v>
      </c>
      <c r="F6" s="2" t="s">
        <v>84</v>
      </c>
      <c r="G6" s="15">
        <v>120</v>
      </c>
      <c r="I6" s="2">
        <v>350</v>
      </c>
      <c r="J6" s="17"/>
      <c r="K6" s="43" t="s">
        <v>79</v>
      </c>
      <c r="L6" s="2" t="s">
        <v>22</v>
      </c>
      <c r="M6" s="10">
        <v>0.85763888888888884</v>
      </c>
      <c r="N6" t="s">
        <v>33</v>
      </c>
      <c r="Q6" s="4">
        <v>43303</v>
      </c>
      <c r="R6" s="2">
        <f>410-37</f>
        <v>373</v>
      </c>
      <c r="S6" s="2" t="s">
        <v>23</v>
      </c>
      <c r="T6" s="2" t="s">
        <v>22</v>
      </c>
      <c r="U6" s="14">
        <v>0.39999999999999997</v>
      </c>
      <c r="V6" s="2" t="s">
        <v>88</v>
      </c>
    </row>
    <row r="7" spans="1:22" x14ac:dyDescent="0.55000000000000004">
      <c r="A7" s="2">
        <v>2</v>
      </c>
      <c r="B7" s="3">
        <v>43274</v>
      </c>
      <c r="C7">
        <v>6228315</v>
      </c>
      <c r="F7" s="2" t="s">
        <v>48</v>
      </c>
      <c r="G7" s="15">
        <v>120</v>
      </c>
      <c r="I7" s="2">
        <v>425</v>
      </c>
      <c r="J7" s="17"/>
      <c r="K7" s="9" t="s">
        <v>9</v>
      </c>
      <c r="L7" s="2" t="s">
        <v>8</v>
      </c>
      <c r="M7" s="10">
        <v>0.51388888888888895</v>
      </c>
      <c r="N7" t="s">
        <v>29</v>
      </c>
      <c r="O7" t="s">
        <v>30</v>
      </c>
      <c r="Q7" s="4">
        <v>43286</v>
      </c>
      <c r="R7" s="2">
        <v>343</v>
      </c>
      <c r="S7" s="2" t="s">
        <v>23</v>
      </c>
      <c r="T7" s="2" t="s">
        <v>22</v>
      </c>
      <c r="U7" s="14">
        <v>0.4458333333333333</v>
      </c>
      <c r="V7" s="2"/>
    </row>
    <row r="8" spans="1:22" x14ac:dyDescent="0.55000000000000004">
      <c r="A8" s="2">
        <v>2</v>
      </c>
      <c r="B8" s="3">
        <v>43286</v>
      </c>
      <c r="C8">
        <v>6228608</v>
      </c>
      <c r="E8" s="2" t="s">
        <v>44</v>
      </c>
      <c r="F8" s="2" t="s">
        <v>47</v>
      </c>
      <c r="G8" s="15">
        <v>120</v>
      </c>
      <c r="I8" s="2">
        <v>445</v>
      </c>
      <c r="J8" s="17"/>
      <c r="K8" s="31" t="s">
        <v>46</v>
      </c>
      <c r="L8" s="2" t="s">
        <v>22</v>
      </c>
      <c r="M8" s="10">
        <v>0.68819444444444444</v>
      </c>
      <c r="Q8" s="4">
        <v>43290</v>
      </c>
      <c r="R8" s="2">
        <v>400</v>
      </c>
      <c r="S8" s="2" t="s">
        <v>23</v>
      </c>
      <c r="T8" s="2" t="s">
        <v>22</v>
      </c>
      <c r="U8" s="14">
        <v>0.51041666666666663</v>
      </c>
      <c r="V8" s="2" t="s">
        <v>65</v>
      </c>
    </row>
    <row r="9" spans="1:22" x14ac:dyDescent="0.55000000000000004">
      <c r="A9" s="2">
        <v>3</v>
      </c>
      <c r="B9" s="3">
        <v>43276</v>
      </c>
      <c r="C9">
        <v>6177991</v>
      </c>
      <c r="F9" s="2" t="s">
        <v>34</v>
      </c>
      <c r="G9" s="2">
        <v>120</v>
      </c>
      <c r="I9" s="2">
        <v>390</v>
      </c>
      <c r="J9" s="17"/>
      <c r="K9" s="9" t="s">
        <v>9</v>
      </c>
      <c r="L9" s="2" t="s">
        <v>32</v>
      </c>
      <c r="M9" s="10">
        <v>0.79166666666666663</v>
      </c>
      <c r="N9" t="s">
        <v>33</v>
      </c>
      <c r="Q9" s="4">
        <v>43283</v>
      </c>
      <c r="R9" s="2">
        <v>410</v>
      </c>
      <c r="S9" s="2" t="s">
        <v>23</v>
      </c>
      <c r="T9" s="2" t="s">
        <v>50</v>
      </c>
      <c r="U9" s="14">
        <v>0.88263888888888886</v>
      </c>
      <c r="V9" s="2"/>
    </row>
    <row r="10" spans="1:22" x14ac:dyDescent="0.55000000000000004">
      <c r="A10" s="2">
        <v>3</v>
      </c>
      <c r="B10" s="3">
        <v>43296</v>
      </c>
      <c r="C10">
        <v>6177991</v>
      </c>
      <c r="E10" s="2" t="s">
        <v>44</v>
      </c>
      <c r="F10" s="2" t="s">
        <v>77</v>
      </c>
      <c r="G10" s="2">
        <v>120</v>
      </c>
      <c r="I10" s="2">
        <f>415-30</f>
        <v>385</v>
      </c>
      <c r="J10" s="17"/>
      <c r="K10" s="9" t="s">
        <v>9</v>
      </c>
      <c r="L10" s="2" t="s">
        <v>22</v>
      </c>
      <c r="M10" s="10">
        <v>0.53472222222222221</v>
      </c>
      <c r="N10" t="s">
        <v>33</v>
      </c>
      <c r="Q10" s="70">
        <v>43302</v>
      </c>
      <c r="R10" s="69">
        <v>390</v>
      </c>
      <c r="S10" s="69" t="s">
        <v>23</v>
      </c>
      <c r="T10" s="69" t="s">
        <v>22</v>
      </c>
      <c r="U10" s="71" t="s">
        <v>89</v>
      </c>
      <c r="V10" s="69" t="s">
        <v>86</v>
      </c>
    </row>
    <row r="11" spans="1:22" x14ac:dyDescent="0.55000000000000004">
      <c r="A11" s="2">
        <v>3</v>
      </c>
      <c r="B11" s="3">
        <v>43286</v>
      </c>
      <c r="C11">
        <v>6228317</v>
      </c>
      <c r="E11" s="2" t="s">
        <v>44</v>
      </c>
      <c r="F11" s="2" t="s">
        <v>49</v>
      </c>
      <c r="G11" s="2">
        <v>120</v>
      </c>
      <c r="I11" s="2">
        <v>465</v>
      </c>
      <c r="J11" s="17"/>
      <c r="K11" s="43" t="s">
        <v>79</v>
      </c>
      <c r="L11" s="2" t="s">
        <v>50</v>
      </c>
      <c r="M11" s="10">
        <v>0.70138888888888884</v>
      </c>
      <c r="N11" t="s">
        <v>33</v>
      </c>
      <c r="Q11" s="4">
        <v>43292</v>
      </c>
      <c r="R11" s="2">
        <v>460</v>
      </c>
      <c r="S11" s="2" t="s">
        <v>23</v>
      </c>
      <c r="T11" s="2" t="s">
        <v>22</v>
      </c>
      <c r="U11" s="14" t="s">
        <v>68</v>
      </c>
      <c r="V11" s="2" t="s">
        <v>67</v>
      </c>
    </row>
    <row r="12" spans="1:22" x14ac:dyDescent="0.55000000000000004">
      <c r="A12" s="2">
        <v>4</v>
      </c>
      <c r="B12" s="3">
        <v>43276</v>
      </c>
      <c r="C12">
        <v>6228318</v>
      </c>
      <c r="F12" s="2" t="s">
        <v>35</v>
      </c>
      <c r="G12" s="2">
        <v>120</v>
      </c>
      <c r="I12" s="2">
        <v>470</v>
      </c>
      <c r="J12" s="17"/>
      <c r="K12" s="9" t="s">
        <v>9</v>
      </c>
      <c r="L12" s="2" t="s">
        <v>32</v>
      </c>
      <c r="M12" s="10">
        <v>0.79861111111111116</v>
      </c>
      <c r="N12" t="s">
        <v>33</v>
      </c>
      <c r="Q12" s="4">
        <v>43286</v>
      </c>
      <c r="R12" s="2">
        <v>425</v>
      </c>
      <c r="S12" s="2" t="s">
        <v>23</v>
      </c>
      <c r="T12" s="2" t="s">
        <v>25</v>
      </c>
      <c r="U12" s="14">
        <v>0.4375</v>
      </c>
      <c r="V12" s="2"/>
    </row>
    <row r="13" spans="1:22" x14ac:dyDescent="0.55000000000000004">
      <c r="A13" s="2">
        <v>4</v>
      </c>
      <c r="B13" s="3">
        <v>43295</v>
      </c>
      <c r="C13">
        <v>6228318</v>
      </c>
      <c r="E13" s="2" t="s">
        <v>44</v>
      </c>
      <c r="F13" s="2" t="s">
        <v>73</v>
      </c>
      <c r="G13" s="2">
        <v>120</v>
      </c>
      <c r="I13" s="2">
        <v>440</v>
      </c>
      <c r="J13" s="17"/>
      <c r="K13" s="9" t="s">
        <v>9</v>
      </c>
      <c r="L13" s="2" t="s">
        <v>25</v>
      </c>
      <c r="M13" s="10">
        <v>0.86805555555555547</v>
      </c>
      <c r="N13" t="s">
        <v>74</v>
      </c>
      <c r="Q13" s="4">
        <v>43302</v>
      </c>
      <c r="R13" s="2">
        <f>460-35</f>
        <v>425</v>
      </c>
      <c r="S13" s="2" t="s">
        <v>23</v>
      </c>
      <c r="T13" s="2" t="s">
        <v>25</v>
      </c>
      <c r="U13" s="14">
        <v>0.49305555555555558</v>
      </c>
      <c r="V13" s="2" t="s">
        <v>67</v>
      </c>
    </row>
    <row r="14" spans="1:22" s="46" customFormat="1" x14ac:dyDescent="0.55000000000000004">
      <c r="A14" s="44">
        <v>5</v>
      </c>
      <c r="B14" s="45">
        <v>43286</v>
      </c>
      <c r="C14" s="50">
        <v>6228330</v>
      </c>
      <c r="E14" s="44" t="s">
        <v>44</v>
      </c>
      <c r="F14" s="44" t="s">
        <v>53</v>
      </c>
      <c r="G14" s="44">
        <v>120</v>
      </c>
      <c r="I14" s="44">
        <v>380</v>
      </c>
      <c r="J14" s="17"/>
      <c r="K14" s="43" t="s">
        <v>79</v>
      </c>
      <c r="L14" s="44" t="s">
        <v>22</v>
      </c>
      <c r="M14" s="47">
        <v>0.72013888888888899</v>
      </c>
      <c r="O14" s="46" t="s">
        <v>64</v>
      </c>
      <c r="Q14" s="48">
        <v>43292</v>
      </c>
      <c r="R14" s="44">
        <v>395</v>
      </c>
      <c r="S14" s="44" t="s">
        <v>23</v>
      </c>
      <c r="T14" s="44" t="s">
        <v>22</v>
      </c>
      <c r="U14" s="49" t="s">
        <v>68</v>
      </c>
      <c r="V14" s="44" t="s">
        <v>67</v>
      </c>
    </row>
    <row r="15" spans="1:22" s="74" customFormat="1" x14ac:dyDescent="0.55000000000000004">
      <c r="A15" s="72">
        <v>5</v>
      </c>
      <c r="B15" s="73">
        <v>43299</v>
      </c>
      <c r="C15" s="30">
        <v>6228330</v>
      </c>
      <c r="E15" s="72" t="s">
        <v>44</v>
      </c>
      <c r="F15" s="72" t="s">
        <v>85</v>
      </c>
      <c r="G15" s="72">
        <v>120</v>
      </c>
      <c r="I15" s="72">
        <v>390</v>
      </c>
      <c r="J15" s="65"/>
      <c r="K15" s="43" t="s">
        <v>79</v>
      </c>
      <c r="L15" s="72" t="s">
        <v>22</v>
      </c>
      <c r="M15" s="75">
        <v>0.86458333333333337</v>
      </c>
      <c r="N15" s="74" t="s">
        <v>33</v>
      </c>
      <c r="Q15" s="76">
        <v>43306</v>
      </c>
      <c r="R15" s="72">
        <v>430</v>
      </c>
      <c r="S15" s="72" t="s">
        <v>23</v>
      </c>
      <c r="T15" s="72" t="s">
        <v>22</v>
      </c>
      <c r="U15" s="77" t="s">
        <v>90</v>
      </c>
      <c r="V15" s="72" t="s">
        <v>91</v>
      </c>
    </row>
    <row r="16" spans="1:22" x14ac:dyDescent="0.55000000000000004">
      <c r="A16" s="2">
        <v>6</v>
      </c>
      <c r="B16" s="3">
        <v>43286</v>
      </c>
      <c r="C16">
        <v>6177992</v>
      </c>
      <c r="E16" s="2" t="s">
        <v>44</v>
      </c>
      <c r="F16" s="2" t="s">
        <v>51</v>
      </c>
      <c r="G16" s="2">
        <v>120</v>
      </c>
      <c r="I16" s="2">
        <v>480</v>
      </c>
      <c r="J16" s="17"/>
      <c r="K16" s="43" t="s">
        <v>79</v>
      </c>
      <c r="L16" s="2" t="s">
        <v>25</v>
      </c>
      <c r="M16" s="10">
        <v>0.70833333333333337</v>
      </c>
      <c r="N16" t="s">
        <v>52</v>
      </c>
      <c r="Q16" s="4">
        <v>43292</v>
      </c>
      <c r="R16" s="2">
        <v>480</v>
      </c>
      <c r="S16" s="2" t="s">
        <v>23</v>
      </c>
      <c r="T16" s="2" t="s">
        <v>25</v>
      </c>
      <c r="U16" s="14" t="s">
        <v>68</v>
      </c>
      <c r="V16" s="2" t="s">
        <v>67</v>
      </c>
    </row>
    <row r="17" spans="1:22" s="74" customFormat="1" x14ac:dyDescent="0.55000000000000004">
      <c r="A17" s="72">
        <v>6</v>
      </c>
      <c r="B17" s="73">
        <v>43296</v>
      </c>
      <c r="C17" s="30">
        <v>6228334</v>
      </c>
      <c r="E17" s="72" t="s">
        <v>44</v>
      </c>
      <c r="F17" s="72" t="s">
        <v>87</v>
      </c>
      <c r="G17" s="72">
        <v>120</v>
      </c>
      <c r="I17" s="72">
        <v>390</v>
      </c>
      <c r="J17" s="65"/>
      <c r="K17" s="21" t="s">
        <v>9</v>
      </c>
      <c r="L17" s="72" t="s">
        <v>25</v>
      </c>
      <c r="M17" s="75">
        <v>0.54166666666666663</v>
      </c>
      <c r="N17" s="74" t="s">
        <v>52</v>
      </c>
      <c r="Q17" s="76">
        <v>43302</v>
      </c>
      <c r="R17" s="72">
        <f>420-35</f>
        <v>385</v>
      </c>
      <c r="S17" s="72" t="s">
        <v>23</v>
      </c>
      <c r="T17" s="72" t="s">
        <v>25</v>
      </c>
      <c r="U17" s="77">
        <v>0.79027777777777775</v>
      </c>
      <c r="V17" s="72" t="s">
        <v>27</v>
      </c>
    </row>
    <row r="18" spans="1:22" x14ac:dyDescent="0.55000000000000004">
      <c r="A18" s="2"/>
      <c r="B18" s="3"/>
      <c r="J18" s="17"/>
      <c r="K18" s="15"/>
      <c r="M18" s="10"/>
      <c r="U18" s="14"/>
    </row>
    <row r="19" spans="1:22" ht="12.6" customHeight="1" x14ac:dyDescent="0.55000000000000004">
      <c r="A19" s="1" t="s">
        <v>2</v>
      </c>
      <c r="B19" s="5"/>
    </row>
    <row r="20" spans="1:22" s="1" customFormat="1" ht="14.7" thickBot="1" x14ac:dyDescent="0.6">
      <c r="A20" s="6" t="s">
        <v>13</v>
      </c>
      <c r="B20" s="7" t="s">
        <v>3</v>
      </c>
      <c r="C20" s="6" t="s">
        <v>20</v>
      </c>
      <c r="D20" s="6" t="s">
        <v>18</v>
      </c>
      <c r="E20" s="6" t="s">
        <v>17</v>
      </c>
      <c r="F20" s="6" t="s">
        <v>19</v>
      </c>
      <c r="G20" s="6"/>
      <c r="H20" s="6" t="s">
        <v>11</v>
      </c>
      <c r="I20" s="6" t="s">
        <v>4</v>
      </c>
      <c r="J20" s="6" t="s">
        <v>1</v>
      </c>
      <c r="K20" s="6" t="s">
        <v>5</v>
      </c>
      <c r="L20" s="6" t="s">
        <v>14</v>
      </c>
      <c r="M20" s="6" t="s">
        <v>6</v>
      </c>
      <c r="N20" s="8" t="s">
        <v>15</v>
      </c>
      <c r="O20" s="8" t="s">
        <v>16</v>
      </c>
      <c r="Q20" s="12" t="s">
        <v>3</v>
      </c>
      <c r="R20" s="13" t="s">
        <v>4</v>
      </c>
      <c r="S20" s="13" t="s">
        <v>26</v>
      </c>
      <c r="T20" s="13" t="s">
        <v>14</v>
      </c>
      <c r="U20" s="13" t="s">
        <v>6</v>
      </c>
      <c r="V20" s="11" t="s">
        <v>21</v>
      </c>
    </row>
    <row r="21" spans="1:22" s="16" customFormat="1" x14ac:dyDescent="0.55000000000000004">
      <c r="A21" s="15">
        <v>1</v>
      </c>
      <c r="B21" s="52">
        <v>43286</v>
      </c>
      <c r="C21" s="16">
        <v>6177598</v>
      </c>
      <c r="E21" s="15" t="s">
        <v>44</v>
      </c>
      <c r="F21" s="15" t="s">
        <v>56</v>
      </c>
      <c r="G21" s="16">
        <v>120</v>
      </c>
      <c r="I21" s="15">
        <v>430</v>
      </c>
      <c r="K21" s="43" t="s">
        <v>79</v>
      </c>
      <c r="L21" s="15" t="s">
        <v>25</v>
      </c>
      <c r="M21" s="23">
        <v>0.75347222222222221</v>
      </c>
      <c r="Q21" s="22">
        <v>43294</v>
      </c>
      <c r="R21" s="56">
        <v>445</v>
      </c>
      <c r="S21" s="56" t="s">
        <v>23</v>
      </c>
      <c r="T21" s="56" t="s">
        <v>69</v>
      </c>
      <c r="U21" s="57">
        <v>0.50694444444444442</v>
      </c>
      <c r="V21" s="58" t="s">
        <v>67</v>
      </c>
    </row>
    <row r="22" spans="1:22" s="16" customFormat="1" x14ac:dyDescent="0.55000000000000004">
      <c r="A22" s="15">
        <v>1</v>
      </c>
      <c r="B22" s="52">
        <v>43299</v>
      </c>
      <c r="C22" s="16">
        <v>6228602</v>
      </c>
      <c r="E22" s="15" t="s">
        <v>44</v>
      </c>
      <c r="F22" s="15" t="s">
        <v>78</v>
      </c>
      <c r="G22" s="16">
        <v>120</v>
      </c>
      <c r="I22" s="15">
        <v>350</v>
      </c>
      <c r="K22" s="64" t="s">
        <v>66</v>
      </c>
      <c r="L22" s="15" t="s">
        <v>69</v>
      </c>
      <c r="M22" s="23">
        <v>0.66249999999999998</v>
      </c>
      <c r="N22" s="16" t="s">
        <v>33</v>
      </c>
      <c r="Q22" s="22">
        <v>43306</v>
      </c>
      <c r="R22" s="56">
        <v>370</v>
      </c>
      <c r="S22" s="56" t="s">
        <v>23</v>
      </c>
      <c r="T22" s="56" t="s">
        <v>22</v>
      </c>
      <c r="U22" s="57">
        <v>0.47222222222222227</v>
      </c>
      <c r="V22" s="58" t="s">
        <v>67</v>
      </c>
    </row>
    <row r="23" spans="1:22" s="30" customFormat="1" x14ac:dyDescent="0.55000000000000004">
      <c r="A23" s="51">
        <v>2</v>
      </c>
      <c r="B23" s="52">
        <v>43286</v>
      </c>
      <c r="C23" s="30">
        <v>6228331</v>
      </c>
      <c r="E23" s="51" t="s">
        <v>44</v>
      </c>
      <c r="F23" s="53" t="s">
        <v>54</v>
      </c>
      <c r="G23" s="53">
        <v>120</v>
      </c>
      <c r="H23" s="54"/>
      <c r="I23" s="51">
        <v>390</v>
      </c>
      <c r="J23" s="51"/>
      <c r="K23" s="43" t="s">
        <v>79</v>
      </c>
      <c r="L23" s="51" t="s">
        <v>55</v>
      </c>
      <c r="M23" s="55">
        <v>0.74375000000000002</v>
      </c>
      <c r="N23" s="30" t="s">
        <v>33</v>
      </c>
      <c r="Q23" s="52">
        <v>43294</v>
      </c>
      <c r="R23" s="59">
        <v>430</v>
      </c>
      <c r="S23" s="59" t="s">
        <v>23</v>
      </c>
      <c r="T23" s="59" t="s">
        <v>70</v>
      </c>
      <c r="U23" s="61">
        <v>0.51041666666666663</v>
      </c>
      <c r="V23" s="60" t="s">
        <v>71</v>
      </c>
    </row>
    <row r="24" spans="1:22" s="16" customFormat="1" x14ac:dyDescent="0.55000000000000004">
      <c r="A24" s="15">
        <v>3</v>
      </c>
      <c r="B24" s="22">
        <v>43286</v>
      </c>
      <c r="C24" s="16">
        <v>6177600</v>
      </c>
      <c r="E24" s="15" t="s">
        <v>44</v>
      </c>
      <c r="F24" s="26" t="s">
        <v>63</v>
      </c>
      <c r="G24" s="26">
        <v>120</v>
      </c>
      <c r="H24" s="27"/>
      <c r="I24" s="15">
        <v>410</v>
      </c>
      <c r="J24" s="15"/>
      <c r="K24" s="43" t="s">
        <v>79</v>
      </c>
      <c r="L24" s="15" t="s">
        <v>22</v>
      </c>
      <c r="M24" s="28">
        <v>0.85416666666666663</v>
      </c>
      <c r="N24" s="16" t="s">
        <v>33</v>
      </c>
      <c r="Q24" s="22">
        <v>43294</v>
      </c>
      <c r="R24" s="56">
        <v>410</v>
      </c>
      <c r="S24" s="56" t="s">
        <v>23</v>
      </c>
      <c r="T24" s="56" t="s">
        <v>22</v>
      </c>
      <c r="U24" s="62">
        <v>0.78472222222222221</v>
      </c>
      <c r="V24" s="58" t="s">
        <v>72</v>
      </c>
    </row>
    <row r="25" spans="1:22" s="30" customFormat="1" ht="14.1" customHeight="1" x14ac:dyDescent="0.55000000000000004">
      <c r="A25" s="51">
        <v>4</v>
      </c>
      <c r="B25" s="52">
        <v>43286</v>
      </c>
      <c r="C25" s="30">
        <v>6177978</v>
      </c>
      <c r="E25" s="51" t="s">
        <v>44</v>
      </c>
      <c r="F25" s="51" t="s">
        <v>57</v>
      </c>
      <c r="G25" s="51">
        <v>120</v>
      </c>
      <c r="I25" s="51">
        <v>365</v>
      </c>
      <c r="J25" s="51"/>
      <c r="K25" s="21" t="s">
        <v>9</v>
      </c>
      <c r="L25" s="51" t="s">
        <v>25</v>
      </c>
      <c r="M25" s="66">
        <v>0.76250000000000007</v>
      </c>
      <c r="Q25" s="52">
        <v>43302</v>
      </c>
      <c r="R25" s="59">
        <v>400</v>
      </c>
      <c r="S25" s="59" t="s">
        <v>23</v>
      </c>
      <c r="T25" s="59" t="s">
        <v>22</v>
      </c>
      <c r="U25" s="79">
        <v>0.52430555555555558</v>
      </c>
      <c r="V25" s="60" t="s">
        <v>33</v>
      </c>
    </row>
    <row r="26" spans="1:22" s="30" customFormat="1" x14ac:dyDescent="0.55000000000000004">
      <c r="A26" s="51">
        <v>4</v>
      </c>
      <c r="B26" s="52">
        <v>43299</v>
      </c>
      <c r="C26" s="30">
        <v>6177599</v>
      </c>
      <c r="E26" s="51" t="s">
        <v>44</v>
      </c>
      <c r="F26" s="53" t="s">
        <v>80</v>
      </c>
      <c r="G26" s="53">
        <v>120</v>
      </c>
      <c r="I26" s="51">
        <v>450</v>
      </c>
      <c r="J26" s="51"/>
      <c r="K26" s="80" t="s">
        <v>66</v>
      </c>
      <c r="L26" s="51" t="s">
        <v>22</v>
      </c>
      <c r="M26" s="66">
        <v>0.67361111111111116</v>
      </c>
      <c r="N26" s="30" t="s">
        <v>81</v>
      </c>
      <c r="O26" s="30" t="s">
        <v>82</v>
      </c>
      <c r="Q26" s="52">
        <v>43307</v>
      </c>
      <c r="R26" s="51">
        <v>450</v>
      </c>
      <c r="S26" s="51"/>
      <c r="T26" s="51" t="s">
        <v>22</v>
      </c>
      <c r="U26" s="68"/>
      <c r="V26" s="30" t="s">
        <v>72</v>
      </c>
    </row>
    <row r="27" spans="1:22" s="16" customFormat="1" x14ac:dyDescent="0.55000000000000004">
      <c r="A27" s="15"/>
      <c r="B27" s="22"/>
      <c r="E27" s="15"/>
      <c r="F27" s="15"/>
      <c r="G27" s="15"/>
      <c r="I27" s="15"/>
      <c r="J27" s="15"/>
      <c r="K27" s="15"/>
      <c r="L27" s="15"/>
      <c r="M27" s="24"/>
      <c r="Q27" s="22"/>
      <c r="R27" s="15"/>
      <c r="S27" s="15"/>
      <c r="T27" s="15"/>
      <c r="U27" s="29"/>
    </row>
    <row r="28" spans="1:22" ht="12.6" customHeight="1" x14ac:dyDescent="0.55000000000000004">
      <c r="A28" s="1" t="s">
        <v>10</v>
      </c>
      <c r="B28" s="5"/>
      <c r="P28" s="16"/>
    </row>
    <row r="29" spans="1:22" s="1" customFormat="1" ht="14.7" thickBot="1" x14ac:dyDescent="0.6">
      <c r="A29" s="6" t="s">
        <v>13</v>
      </c>
      <c r="B29" s="7" t="s">
        <v>3</v>
      </c>
      <c r="C29" s="6" t="s">
        <v>20</v>
      </c>
      <c r="D29" s="6" t="s">
        <v>18</v>
      </c>
      <c r="E29" s="6"/>
      <c r="F29" s="6" t="s">
        <v>12</v>
      </c>
      <c r="G29" s="6"/>
      <c r="H29" s="6" t="s">
        <v>11</v>
      </c>
      <c r="I29" s="6" t="s">
        <v>4</v>
      </c>
      <c r="J29" s="6" t="s">
        <v>1</v>
      </c>
      <c r="K29" s="6" t="s">
        <v>5</v>
      </c>
      <c r="L29" s="6" t="s">
        <v>14</v>
      </c>
      <c r="M29" s="6" t="s">
        <v>6</v>
      </c>
      <c r="N29" s="8" t="s">
        <v>15</v>
      </c>
      <c r="O29" s="8" t="s">
        <v>16</v>
      </c>
      <c r="P29" s="18"/>
      <c r="Q29" s="12" t="s">
        <v>3</v>
      </c>
      <c r="R29" s="13" t="s">
        <v>4</v>
      </c>
      <c r="S29" s="13" t="s">
        <v>26</v>
      </c>
      <c r="T29" s="13" t="s">
        <v>14</v>
      </c>
      <c r="U29" s="13" t="s">
        <v>6</v>
      </c>
      <c r="V29" s="11" t="s">
        <v>21</v>
      </c>
    </row>
    <row r="30" spans="1:22" x14ac:dyDescent="0.55000000000000004">
      <c r="A30" s="15">
        <v>1</v>
      </c>
      <c r="B30" s="22">
        <v>43276</v>
      </c>
      <c r="C30" s="15">
        <v>6177983</v>
      </c>
      <c r="D30" s="15"/>
      <c r="E30" s="15"/>
      <c r="F30" s="15" t="s">
        <v>36</v>
      </c>
      <c r="G30" s="15"/>
      <c r="H30" s="15"/>
      <c r="I30" s="15">
        <v>435</v>
      </c>
      <c r="J30" s="17"/>
      <c r="K30" s="9" t="s">
        <v>9</v>
      </c>
      <c r="L30" s="15" t="s">
        <v>24</v>
      </c>
      <c r="M30" s="24">
        <v>0.69097222222222221</v>
      </c>
      <c r="N30" s="15" t="s">
        <v>33</v>
      </c>
      <c r="O30" s="16" t="s">
        <v>42</v>
      </c>
      <c r="P30" s="20"/>
      <c r="Q30" s="22">
        <v>43282</v>
      </c>
      <c r="R30" s="26" t="s">
        <v>23</v>
      </c>
      <c r="S30" s="26" t="s">
        <v>23</v>
      </c>
      <c r="T30" s="15" t="s">
        <v>24</v>
      </c>
      <c r="U30" s="23">
        <v>0.50486111111111109</v>
      </c>
      <c r="V30" s="16"/>
    </row>
    <row r="31" spans="1:22" s="74" customFormat="1" x14ac:dyDescent="0.55000000000000004">
      <c r="A31" s="51">
        <v>2</v>
      </c>
      <c r="B31" s="52">
        <v>43276</v>
      </c>
      <c r="C31" s="78">
        <v>6228328</v>
      </c>
      <c r="D31" s="30"/>
      <c r="E31" s="51"/>
      <c r="F31" s="51" t="s">
        <v>37</v>
      </c>
      <c r="G31" s="51"/>
      <c r="H31" s="30"/>
      <c r="I31" s="51">
        <v>485</v>
      </c>
      <c r="J31" s="65"/>
      <c r="K31" s="21" t="s">
        <v>9</v>
      </c>
      <c r="L31" s="51" t="s">
        <v>24</v>
      </c>
      <c r="M31" s="66">
        <v>0.69930555555555562</v>
      </c>
      <c r="N31" s="51" t="s">
        <v>33</v>
      </c>
      <c r="O31" s="30"/>
      <c r="P31" s="67"/>
      <c r="Q31" s="52">
        <v>43282</v>
      </c>
      <c r="R31" s="53" t="s">
        <v>23</v>
      </c>
      <c r="S31" s="53" t="s">
        <v>23</v>
      </c>
      <c r="T31" s="51" t="s">
        <v>24</v>
      </c>
      <c r="U31" s="68">
        <v>0.50763888888888886</v>
      </c>
      <c r="V31" s="30"/>
    </row>
    <row r="32" spans="1:22" s="74" customFormat="1" x14ac:dyDescent="0.55000000000000004">
      <c r="A32" s="51">
        <v>3</v>
      </c>
      <c r="B32" s="52">
        <v>43276</v>
      </c>
      <c r="C32" s="78">
        <v>6228329</v>
      </c>
      <c r="D32" s="30"/>
      <c r="E32" s="51"/>
      <c r="F32" s="51" t="s">
        <v>38</v>
      </c>
      <c r="G32" s="51"/>
      <c r="H32" s="30"/>
      <c r="I32" s="51">
        <v>430</v>
      </c>
      <c r="J32" s="65"/>
      <c r="K32" s="21" t="s">
        <v>9</v>
      </c>
      <c r="L32" s="51" t="s">
        <v>25</v>
      </c>
      <c r="M32" s="66">
        <v>0.70833333333333337</v>
      </c>
      <c r="N32" s="66" t="s">
        <v>62</v>
      </c>
      <c r="O32" s="30"/>
      <c r="P32" s="67"/>
      <c r="Q32" s="52">
        <v>43280</v>
      </c>
      <c r="R32" s="53" t="s">
        <v>23</v>
      </c>
      <c r="S32" s="53" t="s">
        <v>23</v>
      </c>
      <c r="T32" s="51" t="s">
        <v>25</v>
      </c>
      <c r="U32" s="68">
        <v>0.72013888888888899</v>
      </c>
      <c r="V32" s="30" t="s">
        <v>43</v>
      </c>
    </row>
    <row r="33" spans="1:22" x14ac:dyDescent="0.55000000000000004">
      <c r="A33" s="15">
        <v>5</v>
      </c>
      <c r="B33" s="22">
        <v>43276</v>
      </c>
      <c r="C33" s="16">
        <v>6228606</v>
      </c>
      <c r="D33" s="16"/>
      <c r="E33" s="15"/>
      <c r="F33" s="15" t="s">
        <v>39</v>
      </c>
      <c r="G33" s="15"/>
      <c r="H33" s="16"/>
      <c r="I33" s="15">
        <v>415</v>
      </c>
      <c r="J33" s="17"/>
      <c r="K33" s="9" t="s">
        <v>9</v>
      </c>
      <c r="L33" s="15" t="s">
        <v>22</v>
      </c>
      <c r="M33" s="24">
        <v>0.72152777777777777</v>
      </c>
      <c r="N33" s="15" t="s">
        <v>33</v>
      </c>
      <c r="O33" s="15"/>
      <c r="P33" s="20"/>
      <c r="Q33" s="22">
        <v>43286</v>
      </c>
      <c r="R33" s="15">
        <v>345</v>
      </c>
      <c r="S33" s="15" t="s">
        <v>23</v>
      </c>
      <c r="T33" s="15" t="s">
        <v>22</v>
      </c>
      <c r="U33" s="23">
        <v>0.7909722222222223</v>
      </c>
      <c r="V33" s="16" t="s">
        <v>59</v>
      </c>
    </row>
    <row r="34" spans="1:22" s="74" customFormat="1" x14ac:dyDescent="0.55000000000000004">
      <c r="A34" s="51">
        <v>5</v>
      </c>
      <c r="B34" s="52">
        <v>43299</v>
      </c>
      <c r="C34" s="30">
        <v>6228606</v>
      </c>
      <c r="D34" s="30"/>
      <c r="E34" s="51"/>
      <c r="F34" s="51" t="s">
        <v>83</v>
      </c>
      <c r="G34" s="51"/>
      <c r="H34" s="30"/>
      <c r="I34" s="51">
        <f>400-35</f>
        <v>365</v>
      </c>
      <c r="J34" s="65"/>
      <c r="K34" s="21" t="s">
        <v>9</v>
      </c>
      <c r="L34" s="51" t="s">
        <v>22</v>
      </c>
      <c r="M34" s="66">
        <v>0.70277777777777783</v>
      </c>
      <c r="N34" s="51" t="s">
        <v>74</v>
      </c>
      <c r="O34" s="51"/>
      <c r="P34" s="67"/>
      <c r="Q34" s="52">
        <v>43306</v>
      </c>
      <c r="R34" s="51">
        <v>370</v>
      </c>
      <c r="S34" s="51" t="s">
        <v>23</v>
      </c>
      <c r="T34" s="51" t="s">
        <v>22</v>
      </c>
      <c r="U34" s="68">
        <v>0.49305555555555558</v>
      </c>
      <c r="V34" s="30"/>
    </row>
    <row r="35" spans="1:22" s="32" customFormat="1" x14ac:dyDescent="0.55000000000000004">
      <c r="A35" s="34">
        <v>7</v>
      </c>
      <c r="B35" s="35">
        <v>43276</v>
      </c>
      <c r="C35" s="37">
        <v>6228609</v>
      </c>
      <c r="D35" s="37"/>
      <c r="E35" s="34"/>
      <c r="F35" s="34" t="s">
        <v>40</v>
      </c>
      <c r="G35" s="34"/>
      <c r="H35" s="37"/>
      <c r="I35" s="34">
        <v>465</v>
      </c>
      <c r="J35" s="33"/>
      <c r="K35" s="39" t="s">
        <v>9</v>
      </c>
      <c r="L35" s="34" t="s">
        <v>7</v>
      </c>
      <c r="M35" s="40">
        <v>0.72777777777777775</v>
      </c>
      <c r="N35" s="34" t="s">
        <v>33</v>
      </c>
      <c r="O35" s="37"/>
      <c r="P35" s="41"/>
      <c r="Q35" s="35"/>
      <c r="R35" s="34"/>
      <c r="S35" s="34"/>
      <c r="T35" s="34"/>
      <c r="U35" s="42"/>
      <c r="V35" s="37"/>
    </row>
    <row r="36" spans="1:22" s="32" customFormat="1" x14ac:dyDescent="0.55000000000000004">
      <c r="A36" s="51">
        <v>7</v>
      </c>
      <c r="B36" s="52">
        <v>43286</v>
      </c>
      <c r="C36" s="30">
        <v>6228332</v>
      </c>
      <c r="D36" s="30"/>
      <c r="E36" s="51"/>
      <c r="F36" s="51" t="s">
        <v>60</v>
      </c>
      <c r="G36" s="51"/>
      <c r="H36" s="30"/>
      <c r="I36" s="51">
        <v>345</v>
      </c>
      <c r="J36" s="65"/>
      <c r="K36" s="43" t="s">
        <v>79</v>
      </c>
      <c r="L36" s="51" t="s">
        <v>22</v>
      </c>
      <c r="M36" s="66">
        <v>0.81597222222222221</v>
      </c>
      <c r="N36" s="51" t="s">
        <v>61</v>
      </c>
      <c r="O36" s="30"/>
      <c r="P36" s="67"/>
      <c r="Q36" s="52">
        <v>43299</v>
      </c>
      <c r="R36" s="51">
        <f>420-35</f>
        <v>385</v>
      </c>
      <c r="S36" s="51" t="s">
        <v>23</v>
      </c>
      <c r="T36" s="51" t="s">
        <v>70</v>
      </c>
      <c r="U36" s="68">
        <v>0.69097222222222221</v>
      </c>
      <c r="V36" s="37"/>
    </row>
    <row r="37" spans="1:22" x14ac:dyDescent="0.55000000000000004">
      <c r="A37" s="15">
        <v>8</v>
      </c>
      <c r="B37" s="22">
        <v>43276</v>
      </c>
      <c r="C37" s="16">
        <v>6177994</v>
      </c>
      <c r="D37" s="16"/>
      <c r="E37" s="15"/>
      <c r="F37" s="15" t="s">
        <v>41</v>
      </c>
      <c r="G37" s="15"/>
      <c r="H37" s="16"/>
      <c r="I37" s="15">
        <v>400</v>
      </c>
      <c r="J37" s="15"/>
      <c r="K37" s="9" t="s">
        <v>9</v>
      </c>
      <c r="L37" s="15" t="s">
        <v>25</v>
      </c>
      <c r="M37" s="24">
        <v>0.73541666666666661</v>
      </c>
      <c r="N37" s="15" t="s">
        <v>33</v>
      </c>
      <c r="O37" s="16"/>
      <c r="P37" s="20"/>
      <c r="Q37" s="22">
        <v>43286</v>
      </c>
      <c r="R37" s="15">
        <v>345</v>
      </c>
      <c r="S37" s="15" t="s">
        <v>23</v>
      </c>
      <c r="T37" s="15" t="s">
        <v>22</v>
      </c>
      <c r="U37" s="23">
        <v>0.80694444444444446</v>
      </c>
      <c r="V37" s="16" t="s">
        <v>58</v>
      </c>
    </row>
    <row r="38" spans="1:22" x14ac:dyDescent="0.55000000000000004">
      <c r="A38" s="15"/>
      <c r="B38" s="25"/>
      <c r="C38" s="16"/>
      <c r="D38" s="16"/>
      <c r="E38" s="15"/>
      <c r="F38" s="15"/>
      <c r="G38" s="15"/>
      <c r="H38" s="16"/>
      <c r="I38" s="15"/>
      <c r="J38" s="17"/>
      <c r="K38" s="15"/>
      <c r="L38" s="15"/>
      <c r="M38" s="24"/>
      <c r="N38" s="16"/>
      <c r="O38" s="16"/>
      <c r="P38" s="20"/>
      <c r="Q38" s="22"/>
      <c r="R38" s="15"/>
      <c r="S38" s="15"/>
      <c r="T38" s="15"/>
      <c r="U38" s="23"/>
      <c r="V38" s="16"/>
    </row>
    <row r="39" spans="1:22" x14ac:dyDescent="0.55000000000000004">
      <c r="A39" s="15"/>
      <c r="B39" s="25"/>
      <c r="C39" s="16"/>
      <c r="D39" s="16"/>
      <c r="E39" s="15"/>
      <c r="F39" s="15"/>
      <c r="G39" s="15"/>
      <c r="H39" s="16"/>
      <c r="I39" s="15"/>
      <c r="J39" s="17"/>
      <c r="K39" s="15"/>
      <c r="L39" s="15"/>
      <c r="M39" s="24"/>
      <c r="N39" s="16"/>
      <c r="O39" s="16"/>
      <c r="P39" s="20"/>
      <c r="Q39" s="22"/>
      <c r="R39" s="15"/>
      <c r="S39" s="15"/>
      <c r="T39" s="15"/>
      <c r="U39" s="23"/>
      <c r="V39" s="16"/>
    </row>
    <row r="43" spans="1:22" x14ac:dyDescent="0.55000000000000004">
      <c r="B43" s="3"/>
      <c r="O43" s="19"/>
      <c r="P43" s="16"/>
    </row>
    <row r="44" spans="1:22" x14ac:dyDescent="0.55000000000000004">
      <c r="B44" s="3"/>
      <c r="O44" s="19"/>
      <c r="P44" s="16"/>
    </row>
    <row r="45" spans="1:22" x14ac:dyDescent="0.55000000000000004">
      <c r="B45" s="3"/>
      <c r="P45" s="16"/>
    </row>
    <row r="46" spans="1:22" x14ac:dyDescent="0.55000000000000004">
      <c r="B46" s="3"/>
      <c r="P46" s="16"/>
    </row>
    <row r="47" spans="1:22" x14ac:dyDescent="0.55000000000000004">
      <c r="B47" s="3"/>
      <c r="P47" s="16"/>
    </row>
    <row r="48" spans="1:22" x14ac:dyDescent="0.55000000000000004">
      <c r="B48" s="3"/>
      <c r="P48" s="16"/>
    </row>
    <row r="49" spans="2:16" x14ac:dyDescent="0.55000000000000004">
      <c r="B49" s="3"/>
      <c r="P49" s="16"/>
    </row>
    <row r="50" spans="2:16" x14ac:dyDescent="0.55000000000000004">
      <c r="B50" s="3"/>
      <c r="P50" s="16"/>
    </row>
    <row r="51" spans="2:16" x14ac:dyDescent="0.55000000000000004">
      <c r="B51" s="3"/>
      <c r="P51" s="16"/>
    </row>
    <row r="52" spans="2:16" x14ac:dyDescent="0.55000000000000004">
      <c r="B52" s="3"/>
      <c r="P52" s="16"/>
    </row>
    <row r="53" spans="2:16" x14ac:dyDescent="0.55000000000000004">
      <c r="B53" s="3"/>
      <c r="P53" s="16"/>
    </row>
    <row r="54" spans="2:16" x14ac:dyDescent="0.55000000000000004">
      <c r="B54" s="3"/>
      <c r="P54" s="16"/>
    </row>
    <row r="55" spans="2:16" x14ac:dyDescent="0.55000000000000004">
      <c r="B55" s="3"/>
      <c r="P55" s="16"/>
    </row>
    <row r="56" spans="2:16" x14ac:dyDescent="0.55000000000000004">
      <c r="B56" s="3"/>
      <c r="P56" s="16"/>
    </row>
    <row r="57" spans="2:16" x14ac:dyDescent="0.55000000000000004">
      <c r="B57" s="3"/>
      <c r="P57" s="16"/>
    </row>
    <row r="58" spans="2:16" x14ac:dyDescent="0.55000000000000004">
      <c r="B58" s="3"/>
      <c r="P58" s="16"/>
    </row>
    <row r="59" spans="2:16" x14ac:dyDescent="0.55000000000000004">
      <c r="B59" s="3"/>
      <c r="P59" s="16"/>
    </row>
    <row r="60" spans="2:16" x14ac:dyDescent="0.55000000000000004">
      <c r="B60" s="3"/>
      <c r="P60" s="16"/>
    </row>
    <row r="61" spans="2:16" x14ac:dyDescent="0.55000000000000004">
      <c r="B61" s="3"/>
      <c r="P61" s="16"/>
    </row>
    <row r="62" spans="2:16" x14ac:dyDescent="0.55000000000000004">
      <c r="B62" s="3"/>
      <c r="P62" s="16"/>
    </row>
    <row r="63" spans="2:16" x14ac:dyDescent="0.55000000000000004">
      <c r="B63" s="3"/>
      <c r="P63" s="16"/>
    </row>
    <row r="64" spans="2:16" x14ac:dyDescent="0.55000000000000004">
      <c r="B64" s="3"/>
      <c r="P64" s="16"/>
    </row>
    <row r="65" spans="2:16" x14ac:dyDescent="0.55000000000000004">
      <c r="B65" s="3"/>
      <c r="P65" s="16"/>
    </row>
    <row r="66" spans="2:16" x14ac:dyDescent="0.55000000000000004">
      <c r="B66" s="3"/>
      <c r="P66" s="16"/>
    </row>
    <row r="67" spans="2:16" x14ac:dyDescent="0.55000000000000004">
      <c r="B67" s="3"/>
      <c r="P67" s="16"/>
    </row>
    <row r="68" spans="2:16" x14ac:dyDescent="0.55000000000000004">
      <c r="B68" s="3"/>
      <c r="P68" s="16"/>
    </row>
    <row r="69" spans="2:16" x14ac:dyDescent="0.55000000000000004">
      <c r="B69" s="3"/>
      <c r="P69" s="16"/>
    </row>
    <row r="70" spans="2:16" x14ac:dyDescent="0.55000000000000004">
      <c r="B70" s="3"/>
      <c r="P70" s="16"/>
    </row>
    <row r="71" spans="2:16" x14ac:dyDescent="0.55000000000000004">
      <c r="B71" s="3"/>
      <c r="P71" s="16"/>
    </row>
    <row r="72" spans="2:16" x14ac:dyDescent="0.55000000000000004">
      <c r="B72" s="3"/>
      <c r="P72" s="16"/>
    </row>
    <row r="73" spans="2:16" x14ac:dyDescent="0.55000000000000004">
      <c r="B73" s="3"/>
      <c r="P73" s="16"/>
    </row>
    <row r="74" spans="2:16" x14ac:dyDescent="0.55000000000000004">
      <c r="B74" s="3"/>
      <c r="P74" s="16"/>
    </row>
    <row r="75" spans="2:16" x14ac:dyDescent="0.55000000000000004">
      <c r="B75" s="3"/>
      <c r="P75" s="16"/>
    </row>
    <row r="76" spans="2:16" x14ac:dyDescent="0.55000000000000004">
      <c r="B76" s="3"/>
      <c r="P76" s="16"/>
    </row>
    <row r="77" spans="2:16" x14ac:dyDescent="0.55000000000000004">
      <c r="B77" s="3"/>
      <c r="P77" s="16"/>
    </row>
    <row r="78" spans="2:16" x14ac:dyDescent="0.55000000000000004">
      <c r="B78" s="3"/>
      <c r="P78" s="16"/>
    </row>
    <row r="79" spans="2:16" x14ac:dyDescent="0.55000000000000004">
      <c r="B79" s="3"/>
      <c r="P79" s="16"/>
    </row>
    <row r="80" spans="2:16" x14ac:dyDescent="0.55000000000000004">
      <c r="B80" s="3"/>
      <c r="P80" s="16"/>
    </row>
    <row r="81" spans="2:16" x14ac:dyDescent="0.55000000000000004">
      <c r="B81" s="3"/>
      <c r="P81" s="16"/>
    </row>
    <row r="82" spans="2:16" x14ac:dyDescent="0.55000000000000004">
      <c r="B82" s="3"/>
      <c r="P82" s="16"/>
    </row>
    <row r="83" spans="2:16" x14ac:dyDescent="0.55000000000000004">
      <c r="B83" s="3"/>
      <c r="P83" s="16"/>
    </row>
    <row r="84" spans="2:16" x14ac:dyDescent="0.55000000000000004">
      <c r="B84" s="3"/>
      <c r="P84" s="16"/>
    </row>
    <row r="85" spans="2:16" x14ac:dyDescent="0.55000000000000004">
      <c r="B85" s="3"/>
      <c r="P85" s="16"/>
    </row>
    <row r="86" spans="2:16" x14ac:dyDescent="0.55000000000000004">
      <c r="B86" s="3"/>
      <c r="P86" s="16"/>
    </row>
    <row r="87" spans="2:16" x14ac:dyDescent="0.55000000000000004">
      <c r="B87" s="3"/>
      <c r="P87" s="16"/>
    </row>
    <row r="88" spans="2:16" x14ac:dyDescent="0.55000000000000004">
      <c r="B88" s="3"/>
      <c r="P88" s="16"/>
    </row>
    <row r="89" spans="2:16" x14ac:dyDescent="0.55000000000000004">
      <c r="B89" s="3"/>
      <c r="P89" s="16"/>
    </row>
    <row r="90" spans="2:16" x14ac:dyDescent="0.55000000000000004">
      <c r="B90" s="3"/>
      <c r="P90" s="16"/>
    </row>
    <row r="91" spans="2:16" x14ac:dyDescent="0.55000000000000004">
      <c r="B91" s="3"/>
      <c r="P91" s="16"/>
    </row>
    <row r="92" spans="2:16" x14ac:dyDescent="0.55000000000000004">
      <c r="B92" s="3"/>
      <c r="P92" s="16"/>
    </row>
    <row r="93" spans="2:16" x14ac:dyDescent="0.55000000000000004">
      <c r="B93" s="3"/>
      <c r="P93" s="16"/>
    </row>
    <row r="94" spans="2:16" x14ac:dyDescent="0.55000000000000004">
      <c r="B94" s="3"/>
      <c r="P94" s="16"/>
    </row>
    <row r="95" spans="2:16" x14ac:dyDescent="0.55000000000000004">
      <c r="B95" s="3"/>
      <c r="P95" s="16"/>
    </row>
    <row r="96" spans="2:16" x14ac:dyDescent="0.55000000000000004">
      <c r="B96" s="3"/>
      <c r="P96" s="16"/>
    </row>
    <row r="97" spans="2:16" x14ac:dyDescent="0.55000000000000004">
      <c r="B97" s="3"/>
      <c r="P97" s="16"/>
    </row>
    <row r="98" spans="2:16" x14ac:dyDescent="0.55000000000000004">
      <c r="B98" s="3"/>
      <c r="P98" s="16"/>
    </row>
    <row r="99" spans="2:16" x14ac:dyDescent="0.55000000000000004">
      <c r="B99" s="3"/>
      <c r="P99" s="16"/>
    </row>
    <row r="100" spans="2:16" x14ac:dyDescent="0.55000000000000004">
      <c r="B100" s="3"/>
      <c r="P100" s="16"/>
    </row>
    <row r="101" spans="2:16" x14ac:dyDescent="0.55000000000000004">
      <c r="B101" s="3"/>
      <c r="P101" s="16"/>
    </row>
    <row r="102" spans="2:16" x14ac:dyDescent="0.55000000000000004">
      <c r="B102" s="3"/>
      <c r="P102" s="16"/>
    </row>
    <row r="103" spans="2:16" x14ac:dyDescent="0.55000000000000004">
      <c r="B103" s="3"/>
      <c r="P103" s="16"/>
    </row>
    <row r="104" spans="2:16" x14ac:dyDescent="0.55000000000000004">
      <c r="B104" s="3"/>
      <c r="P104" s="16"/>
    </row>
    <row r="105" spans="2:16" x14ac:dyDescent="0.55000000000000004">
      <c r="B105" s="3"/>
      <c r="P105" s="16"/>
    </row>
    <row r="106" spans="2:16" x14ac:dyDescent="0.55000000000000004">
      <c r="B106" s="3"/>
      <c r="P106" s="16"/>
    </row>
    <row r="107" spans="2:16" x14ac:dyDescent="0.55000000000000004">
      <c r="B107" s="3"/>
      <c r="P107" s="16"/>
    </row>
    <row r="108" spans="2:16" x14ac:dyDescent="0.55000000000000004">
      <c r="B108" s="3"/>
      <c r="P108" s="16"/>
    </row>
    <row r="109" spans="2:16" x14ac:dyDescent="0.55000000000000004">
      <c r="B109" s="3"/>
      <c r="P109" s="16"/>
    </row>
    <row r="110" spans="2:16" x14ac:dyDescent="0.55000000000000004">
      <c r="B110" s="3"/>
      <c r="P110" s="16"/>
    </row>
    <row r="111" spans="2:16" x14ac:dyDescent="0.55000000000000004">
      <c r="B111" s="3"/>
      <c r="P111" s="16"/>
    </row>
    <row r="112" spans="2:16" x14ac:dyDescent="0.55000000000000004">
      <c r="B112" s="3"/>
      <c r="P112" s="16"/>
    </row>
    <row r="113" spans="2:16" x14ac:dyDescent="0.55000000000000004">
      <c r="B113" s="3"/>
      <c r="P113" s="16"/>
    </row>
    <row r="114" spans="2:16" x14ac:dyDescent="0.55000000000000004">
      <c r="B114" s="3"/>
      <c r="P114" s="16"/>
    </row>
    <row r="115" spans="2:16" x14ac:dyDescent="0.55000000000000004">
      <c r="B115" s="3"/>
      <c r="P115" s="16"/>
    </row>
    <row r="116" spans="2:16" x14ac:dyDescent="0.55000000000000004">
      <c r="B116" s="3"/>
      <c r="P116" s="16"/>
    </row>
    <row r="117" spans="2:16" x14ac:dyDescent="0.55000000000000004">
      <c r="B117" s="3"/>
      <c r="P117" s="16"/>
    </row>
    <row r="118" spans="2:16" x14ac:dyDescent="0.55000000000000004">
      <c r="B118" s="3"/>
      <c r="P118" s="16"/>
    </row>
    <row r="119" spans="2:16" x14ac:dyDescent="0.55000000000000004">
      <c r="B119" s="3"/>
      <c r="P119" s="16"/>
    </row>
    <row r="120" spans="2:16" x14ac:dyDescent="0.55000000000000004">
      <c r="B120" s="3"/>
      <c r="P120" s="16"/>
    </row>
    <row r="121" spans="2:16" x14ac:dyDescent="0.55000000000000004">
      <c r="B121" s="3"/>
      <c r="P121" s="16"/>
    </row>
    <row r="122" spans="2:16" x14ac:dyDescent="0.55000000000000004">
      <c r="B122" s="3"/>
      <c r="P122" s="16"/>
    </row>
    <row r="123" spans="2:16" x14ac:dyDescent="0.55000000000000004">
      <c r="B123" s="3"/>
      <c r="P123" s="16"/>
    </row>
    <row r="124" spans="2:16" x14ac:dyDescent="0.55000000000000004">
      <c r="B124" s="3"/>
      <c r="P124" s="16"/>
    </row>
    <row r="125" spans="2:16" x14ac:dyDescent="0.55000000000000004">
      <c r="B125" s="3"/>
      <c r="P125" s="16"/>
    </row>
    <row r="126" spans="2:16" x14ac:dyDescent="0.55000000000000004">
      <c r="B126" s="3"/>
      <c r="P126" s="16"/>
    </row>
    <row r="127" spans="2:16" x14ac:dyDescent="0.55000000000000004">
      <c r="B127" s="3"/>
      <c r="P127" s="16"/>
    </row>
    <row r="128" spans="2:16" x14ac:dyDescent="0.55000000000000004">
      <c r="B128" s="3"/>
      <c r="P128" s="16"/>
    </row>
    <row r="129" spans="2:16" x14ac:dyDescent="0.55000000000000004">
      <c r="B129" s="3"/>
      <c r="P129" s="16"/>
    </row>
    <row r="130" spans="2:16" x14ac:dyDescent="0.55000000000000004">
      <c r="B130" s="3"/>
      <c r="P130" s="16"/>
    </row>
    <row r="131" spans="2:16" x14ac:dyDescent="0.55000000000000004">
      <c r="B131" s="3"/>
      <c r="P131" s="16"/>
    </row>
    <row r="132" spans="2:16" x14ac:dyDescent="0.55000000000000004">
      <c r="B132" s="3"/>
      <c r="P132" s="16"/>
    </row>
    <row r="133" spans="2:16" x14ac:dyDescent="0.55000000000000004">
      <c r="B133" s="3"/>
    </row>
    <row r="134" spans="2:16" x14ac:dyDescent="0.55000000000000004">
      <c r="B134" s="3"/>
    </row>
    <row r="135" spans="2:16" x14ac:dyDescent="0.55000000000000004">
      <c r="B135" s="3"/>
    </row>
    <row r="136" spans="2:16" x14ac:dyDescent="0.55000000000000004">
      <c r="B136" s="3"/>
    </row>
    <row r="137" spans="2:16" x14ac:dyDescent="0.55000000000000004">
      <c r="B137" s="3"/>
    </row>
    <row r="138" spans="2:16" x14ac:dyDescent="0.55000000000000004">
      <c r="B138" s="3"/>
    </row>
    <row r="139" spans="2:16" x14ac:dyDescent="0.55000000000000004">
      <c r="B139" s="3"/>
    </row>
    <row r="140" spans="2:16" x14ac:dyDescent="0.55000000000000004">
      <c r="B140" s="3"/>
    </row>
    <row r="141" spans="2:16" x14ac:dyDescent="0.55000000000000004">
      <c r="B141" s="3"/>
    </row>
    <row r="142" spans="2:16" x14ac:dyDescent="0.55000000000000004">
      <c r="B142" s="3"/>
    </row>
    <row r="143" spans="2:16" x14ac:dyDescent="0.55000000000000004">
      <c r="B143" s="3"/>
    </row>
    <row r="144" spans="2:16" x14ac:dyDescent="0.55000000000000004">
      <c r="B144" s="3"/>
    </row>
    <row r="145" spans="2:2" x14ac:dyDescent="0.55000000000000004">
      <c r="B145" s="3"/>
    </row>
    <row r="146" spans="2:2" x14ac:dyDescent="0.55000000000000004">
      <c r="B146" s="3"/>
    </row>
    <row r="147" spans="2:2" x14ac:dyDescent="0.55000000000000004">
      <c r="B147" s="3"/>
    </row>
    <row r="148" spans="2:2" x14ac:dyDescent="0.55000000000000004">
      <c r="B148" s="3"/>
    </row>
    <row r="149" spans="2:2" x14ac:dyDescent="0.55000000000000004">
      <c r="B149" s="3"/>
    </row>
    <row r="150" spans="2:2" x14ac:dyDescent="0.55000000000000004">
      <c r="B150" s="3"/>
    </row>
    <row r="151" spans="2:2" x14ac:dyDescent="0.55000000000000004">
      <c r="B151" s="3"/>
    </row>
    <row r="152" spans="2:2" x14ac:dyDescent="0.55000000000000004">
      <c r="B152" s="3"/>
    </row>
    <row r="153" spans="2:2" x14ac:dyDescent="0.55000000000000004">
      <c r="B153" s="3"/>
    </row>
    <row r="154" spans="2:2" x14ac:dyDescent="0.55000000000000004">
      <c r="B154" s="3"/>
    </row>
    <row r="155" spans="2:2" x14ac:dyDescent="0.55000000000000004">
      <c r="B155" s="3"/>
    </row>
    <row r="156" spans="2:2" x14ac:dyDescent="0.55000000000000004">
      <c r="B156" s="3"/>
    </row>
    <row r="157" spans="2:2" x14ac:dyDescent="0.55000000000000004">
      <c r="B157" s="3"/>
    </row>
    <row r="158" spans="2:2" x14ac:dyDescent="0.55000000000000004">
      <c r="B158" s="3"/>
    </row>
    <row r="159" spans="2:2" x14ac:dyDescent="0.55000000000000004">
      <c r="B159" s="3"/>
    </row>
    <row r="160" spans="2:2" x14ac:dyDescent="0.55000000000000004">
      <c r="B160" s="3"/>
    </row>
    <row r="161" spans="2:2" x14ac:dyDescent="0.55000000000000004">
      <c r="B161" s="3"/>
    </row>
    <row r="162" spans="2:2" x14ac:dyDescent="0.55000000000000004">
      <c r="B162" s="3"/>
    </row>
    <row r="163" spans="2:2" x14ac:dyDescent="0.55000000000000004">
      <c r="B163" s="3"/>
    </row>
    <row r="164" spans="2:2" x14ac:dyDescent="0.55000000000000004">
      <c r="B164" s="3"/>
    </row>
    <row r="165" spans="2:2" x14ac:dyDescent="0.55000000000000004">
      <c r="B165" s="3"/>
    </row>
    <row r="166" spans="2:2" x14ac:dyDescent="0.55000000000000004">
      <c r="B166" s="3"/>
    </row>
    <row r="167" spans="2:2" x14ac:dyDescent="0.55000000000000004">
      <c r="B167" s="3"/>
    </row>
    <row r="168" spans="2:2" x14ac:dyDescent="0.55000000000000004">
      <c r="B168" s="3"/>
    </row>
    <row r="169" spans="2:2" x14ac:dyDescent="0.55000000000000004">
      <c r="B169" s="3"/>
    </row>
    <row r="170" spans="2:2" x14ac:dyDescent="0.55000000000000004">
      <c r="B170" s="3"/>
    </row>
    <row r="171" spans="2:2" x14ac:dyDescent="0.55000000000000004">
      <c r="B171" s="3"/>
    </row>
    <row r="172" spans="2:2" x14ac:dyDescent="0.55000000000000004">
      <c r="B172" s="3"/>
    </row>
    <row r="173" spans="2:2" x14ac:dyDescent="0.55000000000000004">
      <c r="B173" s="3"/>
    </row>
    <row r="174" spans="2:2" x14ac:dyDescent="0.55000000000000004">
      <c r="B174" s="3"/>
    </row>
    <row r="175" spans="2:2" x14ac:dyDescent="0.55000000000000004">
      <c r="B175" s="3"/>
    </row>
    <row r="176" spans="2:2" x14ac:dyDescent="0.55000000000000004">
      <c r="B176" s="3"/>
    </row>
    <row r="177" spans="2:2" x14ac:dyDescent="0.55000000000000004">
      <c r="B177" s="3"/>
    </row>
    <row r="178" spans="2:2" x14ac:dyDescent="0.55000000000000004">
      <c r="B178" s="3"/>
    </row>
    <row r="179" spans="2:2" x14ac:dyDescent="0.55000000000000004">
      <c r="B179" s="3"/>
    </row>
    <row r="180" spans="2:2" x14ac:dyDescent="0.55000000000000004">
      <c r="B180" s="3"/>
    </row>
    <row r="181" spans="2:2" x14ac:dyDescent="0.55000000000000004">
      <c r="B181" s="3"/>
    </row>
    <row r="182" spans="2:2" x14ac:dyDescent="0.55000000000000004">
      <c r="B182" s="3"/>
    </row>
    <row r="183" spans="2:2" x14ac:dyDescent="0.55000000000000004">
      <c r="B183" s="3"/>
    </row>
    <row r="184" spans="2:2" x14ac:dyDescent="0.55000000000000004">
      <c r="B184" s="3"/>
    </row>
    <row r="185" spans="2:2" x14ac:dyDescent="0.55000000000000004">
      <c r="B185" s="3"/>
    </row>
    <row r="186" spans="2:2" x14ac:dyDescent="0.55000000000000004">
      <c r="B186" s="3"/>
    </row>
    <row r="187" spans="2:2" x14ac:dyDescent="0.55000000000000004">
      <c r="B187" s="3"/>
    </row>
    <row r="188" spans="2:2" x14ac:dyDescent="0.55000000000000004">
      <c r="B188" s="3"/>
    </row>
    <row r="189" spans="2:2" x14ac:dyDescent="0.55000000000000004">
      <c r="B189" s="3"/>
    </row>
    <row r="190" spans="2:2" x14ac:dyDescent="0.55000000000000004">
      <c r="B190" s="3"/>
    </row>
    <row r="191" spans="2:2" x14ac:dyDescent="0.55000000000000004">
      <c r="B191" s="3"/>
    </row>
    <row r="192" spans="2:2" x14ac:dyDescent="0.55000000000000004">
      <c r="B192" s="3"/>
    </row>
    <row r="193" spans="2:2" x14ac:dyDescent="0.55000000000000004">
      <c r="B193" s="3"/>
    </row>
    <row r="194" spans="2:2" x14ac:dyDescent="0.55000000000000004">
      <c r="B194" s="3"/>
    </row>
    <row r="195" spans="2:2" x14ac:dyDescent="0.55000000000000004">
      <c r="B195" s="3"/>
    </row>
    <row r="196" spans="2:2" x14ac:dyDescent="0.55000000000000004">
      <c r="B196" s="3"/>
    </row>
    <row r="197" spans="2:2" x14ac:dyDescent="0.55000000000000004">
      <c r="B197" s="3"/>
    </row>
    <row r="198" spans="2:2" x14ac:dyDescent="0.55000000000000004">
      <c r="B198" s="3"/>
    </row>
    <row r="199" spans="2:2" x14ac:dyDescent="0.55000000000000004">
      <c r="B199" s="3"/>
    </row>
    <row r="200" spans="2:2" x14ac:dyDescent="0.55000000000000004">
      <c r="B200" s="3"/>
    </row>
    <row r="201" spans="2:2" x14ac:dyDescent="0.55000000000000004">
      <c r="B201" s="3"/>
    </row>
    <row r="202" spans="2:2" x14ac:dyDescent="0.55000000000000004">
      <c r="B202" s="3"/>
    </row>
    <row r="203" spans="2:2" x14ac:dyDescent="0.55000000000000004">
      <c r="B203" s="3"/>
    </row>
    <row r="204" spans="2:2" x14ac:dyDescent="0.55000000000000004">
      <c r="B204" s="3"/>
    </row>
    <row r="205" spans="2:2" x14ac:dyDescent="0.55000000000000004">
      <c r="B205" s="3"/>
    </row>
    <row r="206" spans="2:2" x14ac:dyDescent="0.55000000000000004">
      <c r="B206" s="3"/>
    </row>
    <row r="207" spans="2:2" x14ac:dyDescent="0.55000000000000004">
      <c r="B207" s="3"/>
    </row>
    <row r="208" spans="2:2" x14ac:dyDescent="0.55000000000000004">
      <c r="B208" s="3"/>
    </row>
    <row r="209" spans="2:2" x14ac:dyDescent="0.55000000000000004">
      <c r="B209" s="3"/>
    </row>
    <row r="210" spans="2:2" x14ac:dyDescent="0.55000000000000004">
      <c r="B210" s="3"/>
    </row>
    <row r="211" spans="2:2" x14ac:dyDescent="0.55000000000000004">
      <c r="B211" s="3"/>
    </row>
    <row r="212" spans="2:2" x14ac:dyDescent="0.55000000000000004">
      <c r="B212" s="3"/>
    </row>
    <row r="213" spans="2:2" x14ac:dyDescent="0.55000000000000004">
      <c r="B213" s="3"/>
    </row>
    <row r="214" spans="2:2" x14ac:dyDescent="0.55000000000000004">
      <c r="B214" s="3"/>
    </row>
    <row r="215" spans="2:2" x14ac:dyDescent="0.55000000000000004">
      <c r="B215" s="3"/>
    </row>
    <row r="216" spans="2:2" x14ac:dyDescent="0.55000000000000004">
      <c r="B216" s="3"/>
    </row>
    <row r="217" spans="2:2" x14ac:dyDescent="0.55000000000000004">
      <c r="B217" s="3"/>
    </row>
    <row r="218" spans="2:2" x14ac:dyDescent="0.55000000000000004">
      <c r="B218" s="3"/>
    </row>
    <row r="219" spans="2:2" x14ac:dyDescent="0.55000000000000004">
      <c r="B219" s="3"/>
    </row>
    <row r="220" spans="2:2" x14ac:dyDescent="0.55000000000000004">
      <c r="B220" s="3"/>
    </row>
    <row r="221" spans="2:2" x14ac:dyDescent="0.55000000000000004">
      <c r="B221" s="3"/>
    </row>
    <row r="222" spans="2:2" x14ac:dyDescent="0.55000000000000004">
      <c r="B222" s="3"/>
    </row>
    <row r="223" spans="2:2" x14ac:dyDescent="0.55000000000000004">
      <c r="B223" s="3"/>
    </row>
    <row r="224" spans="2:2" x14ac:dyDescent="0.55000000000000004">
      <c r="B224" s="3"/>
    </row>
    <row r="225" spans="2:2" x14ac:dyDescent="0.55000000000000004">
      <c r="B225" s="3"/>
    </row>
    <row r="226" spans="2:2" x14ac:dyDescent="0.55000000000000004">
      <c r="B226" s="3"/>
    </row>
    <row r="227" spans="2:2" x14ac:dyDescent="0.55000000000000004">
      <c r="B227" s="3"/>
    </row>
    <row r="228" spans="2:2" x14ac:dyDescent="0.55000000000000004">
      <c r="B228" s="3"/>
    </row>
    <row r="229" spans="2:2" x14ac:dyDescent="0.55000000000000004">
      <c r="B229" s="3"/>
    </row>
    <row r="230" spans="2:2" x14ac:dyDescent="0.55000000000000004">
      <c r="B230" s="3"/>
    </row>
    <row r="231" spans="2:2" x14ac:dyDescent="0.55000000000000004">
      <c r="B231" s="3"/>
    </row>
    <row r="232" spans="2:2" x14ac:dyDescent="0.55000000000000004">
      <c r="B232" s="3"/>
    </row>
    <row r="233" spans="2:2" x14ac:dyDescent="0.55000000000000004">
      <c r="B233" s="3"/>
    </row>
    <row r="234" spans="2:2" x14ac:dyDescent="0.55000000000000004">
      <c r="B234" s="3"/>
    </row>
    <row r="235" spans="2:2" x14ac:dyDescent="0.55000000000000004">
      <c r="B235" s="3"/>
    </row>
    <row r="236" spans="2:2" x14ac:dyDescent="0.55000000000000004">
      <c r="B236" s="3"/>
    </row>
    <row r="237" spans="2:2" x14ac:dyDescent="0.55000000000000004">
      <c r="B237" s="3"/>
    </row>
    <row r="238" spans="2:2" x14ac:dyDescent="0.55000000000000004">
      <c r="B238" s="3"/>
    </row>
    <row r="239" spans="2:2" x14ac:dyDescent="0.55000000000000004">
      <c r="B239" s="3"/>
    </row>
    <row r="240" spans="2:2" x14ac:dyDescent="0.55000000000000004">
      <c r="B240" s="3"/>
    </row>
    <row r="241" spans="2:2" x14ac:dyDescent="0.55000000000000004">
      <c r="B241" s="3"/>
    </row>
    <row r="242" spans="2:2" x14ac:dyDescent="0.55000000000000004">
      <c r="B242" s="3"/>
    </row>
    <row r="243" spans="2:2" x14ac:dyDescent="0.55000000000000004">
      <c r="B243" s="3"/>
    </row>
    <row r="244" spans="2:2" x14ac:dyDescent="0.55000000000000004">
      <c r="B244" s="3"/>
    </row>
    <row r="245" spans="2:2" x14ac:dyDescent="0.55000000000000004">
      <c r="B245" s="3"/>
    </row>
    <row r="246" spans="2:2" x14ac:dyDescent="0.55000000000000004">
      <c r="B246" s="3"/>
    </row>
    <row r="247" spans="2:2" x14ac:dyDescent="0.55000000000000004">
      <c r="B247" s="3"/>
    </row>
    <row r="248" spans="2:2" x14ac:dyDescent="0.55000000000000004">
      <c r="B248" s="3"/>
    </row>
    <row r="249" spans="2:2" x14ac:dyDescent="0.55000000000000004">
      <c r="B249" s="3"/>
    </row>
    <row r="250" spans="2:2" x14ac:dyDescent="0.55000000000000004">
      <c r="B250" s="3"/>
    </row>
    <row r="251" spans="2:2" x14ac:dyDescent="0.55000000000000004">
      <c r="B251" s="3"/>
    </row>
    <row r="252" spans="2:2" x14ac:dyDescent="0.55000000000000004">
      <c r="B252" s="3"/>
    </row>
    <row r="253" spans="2:2" x14ac:dyDescent="0.55000000000000004">
      <c r="B253" s="3"/>
    </row>
    <row r="254" spans="2:2" x14ac:dyDescent="0.55000000000000004">
      <c r="B254" s="3"/>
    </row>
    <row r="255" spans="2:2" x14ac:dyDescent="0.55000000000000004">
      <c r="B255" s="3"/>
    </row>
    <row r="256" spans="2:2" x14ac:dyDescent="0.55000000000000004">
      <c r="B256" s="3"/>
    </row>
    <row r="257" spans="2:2" x14ac:dyDescent="0.55000000000000004">
      <c r="B257" s="3"/>
    </row>
    <row r="258" spans="2:2" x14ac:dyDescent="0.55000000000000004">
      <c r="B258" s="3"/>
    </row>
    <row r="259" spans="2:2" x14ac:dyDescent="0.55000000000000004">
      <c r="B259" s="3"/>
    </row>
    <row r="260" spans="2:2" x14ac:dyDescent="0.55000000000000004">
      <c r="B260" s="3"/>
    </row>
    <row r="261" spans="2:2" x14ac:dyDescent="0.55000000000000004">
      <c r="B261" s="3"/>
    </row>
    <row r="262" spans="2:2" x14ac:dyDescent="0.55000000000000004">
      <c r="B262" s="3"/>
    </row>
    <row r="263" spans="2:2" x14ac:dyDescent="0.55000000000000004">
      <c r="B263" s="3"/>
    </row>
    <row r="264" spans="2:2" x14ac:dyDescent="0.55000000000000004">
      <c r="B264" s="3"/>
    </row>
    <row r="265" spans="2:2" x14ac:dyDescent="0.55000000000000004">
      <c r="B265" s="3"/>
    </row>
    <row r="266" spans="2:2" x14ac:dyDescent="0.55000000000000004">
      <c r="B266" s="3"/>
    </row>
    <row r="267" spans="2:2" x14ac:dyDescent="0.55000000000000004">
      <c r="B267" s="3"/>
    </row>
  </sheetData>
  <sortState ref="A109:N118">
    <sortCondition ref="A59:A76"/>
  </sortState>
  <pageMargins left="0.7" right="0.7" top="0.75" bottom="0.75" header="0.3" footer="0.3"/>
  <pageSetup paperSize="9" scale="7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32CF-6A59-42F7-B2A8-82CE103655B9}">
  <dimension ref="A1:V247"/>
  <sheetViews>
    <sheetView zoomScale="80" zoomScaleNormal="80" workbookViewId="0">
      <selection activeCell="O7" sqref="O7"/>
    </sheetView>
  </sheetViews>
  <sheetFormatPr defaultRowHeight="14.4" x14ac:dyDescent="0.55000000000000004"/>
  <cols>
    <col min="1" max="1" width="6.3125" customWidth="1"/>
    <col min="2" max="2" width="5.5234375" customWidth="1"/>
    <col min="3" max="3" width="8" bestFit="1" customWidth="1"/>
    <col min="4" max="4" width="5.5234375" customWidth="1"/>
    <col min="5" max="5" width="3.89453125" style="2" bestFit="1" customWidth="1"/>
    <col min="6" max="6" width="9.1015625" style="2" bestFit="1" customWidth="1"/>
    <col min="7" max="7" width="4.68359375" style="2" bestFit="1" customWidth="1"/>
    <col min="8" max="8" width="10.7890625" bestFit="1" customWidth="1"/>
    <col min="9" max="9" width="5" style="2" bestFit="1" customWidth="1"/>
    <col min="10" max="10" width="6" style="2" bestFit="1" customWidth="1"/>
    <col min="11" max="11" width="5.5234375" style="2" customWidth="1"/>
    <col min="12" max="12" width="5" style="2" bestFit="1" customWidth="1"/>
    <col min="13" max="13" width="5.68359375" style="2" bestFit="1" customWidth="1"/>
    <col min="14" max="14" width="8.1015625" bestFit="1" customWidth="1"/>
    <col min="15" max="15" width="25.41796875" bestFit="1" customWidth="1"/>
    <col min="16" max="16" width="1.3125" customWidth="1"/>
    <col min="17" max="17" width="5.5234375" style="4" bestFit="1" customWidth="1"/>
    <col min="18" max="18" width="5.5234375" style="2" bestFit="1" customWidth="1"/>
    <col min="19" max="19" width="4.68359375" style="2" bestFit="1" customWidth="1"/>
    <col min="20" max="20" width="6.1015625" style="2" bestFit="1" customWidth="1"/>
    <col min="21" max="21" width="5.9453125" bestFit="1" customWidth="1"/>
    <col min="22" max="22" width="32.41796875" customWidth="1"/>
  </cols>
  <sheetData>
    <row r="1" spans="1:22" ht="12.6" customHeight="1" x14ac:dyDescent="0.55000000000000004">
      <c r="A1" s="1" t="s">
        <v>0</v>
      </c>
      <c r="B1" s="1"/>
    </row>
    <row r="2" spans="1:22" s="1" customFormat="1" ht="14.7" thickBot="1" x14ac:dyDescent="0.6">
      <c r="A2" s="6" t="s">
        <v>13</v>
      </c>
      <c r="B2" s="7" t="s">
        <v>3</v>
      </c>
      <c r="C2" s="6" t="s">
        <v>20</v>
      </c>
      <c r="D2" s="6" t="s">
        <v>18</v>
      </c>
      <c r="E2" s="6" t="s">
        <v>17</v>
      </c>
      <c r="F2" s="6" t="s">
        <v>19</v>
      </c>
      <c r="G2" s="6" t="s">
        <v>31</v>
      </c>
      <c r="H2" s="6" t="s">
        <v>11</v>
      </c>
      <c r="I2" s="6" t="s">
        <v>4</v>
      </c>
      <c r="J2" s="6" t="s">
        <v>1</v>
      </c>
      <c r="K2" s="6" t="s">
        <v>5</v>
      </c>
      <c r="L2" s="6" t="s">
        <v>14</v>
      </c>
      <c r="M2" s="6" t="s">
        <v>6</v>
      </c>
      <c r="N2" s="8" t="s">
        <v>15</v>
      </c>
      <c r="O2" s="8" t="s">
        <v>16</v>
      </c>
      <c r="Q2" s="12" t="s">
        <v>3</v>
      </c>
      <c r="R2" s="13" t="s">
        <v>4</v>
      </c>
      <c r="S2" s="13" t="s">
        <v>26</v>
      </c>
      <c r="T2" s="13" t="s">
        <v>14</v>
      </c>
      <c r="U2" s="13" t="s">
        <v>6</v>
      </c>
      <c r="V2" s="11" t="s">
        <v>21</v>
      </c>
    </row>
    <row r="3" spans="1:22" x14ac:dyDescent="0.55000000000000004">
      <c r="A3" s="2">
        <v>1</v>
      </c>
      <c r="B3" s="3">
        <v>43296</v>
      </c>
      <c r="C3">
        <v>6228604</v>
      </c>
      <c r="E3" s="2" t="s">
        <v>44</v>
      </c>
      <c r="F3" s="2" t="s">
        <v>75</v>
      </c>
      <c r="G3" s="15">
        <v>120</v>
      </c>
      <c r="I3" s="2">
        <v>440</v>
      </c>
      <c r="J3" s="17"/>
      <c r="K3" s="21" t="s">
        <v>9</v>
      </c>
      <c r="L3" s="2" t="s">
        <v>22</v>
      </c>
      <c r="M3" s="10">
        <v>0.52777777777777779</v>
      </c>
      <c r="O3" t="s">
        <v>76</v>
      </c>
      <c r="U3" s="14"/>
      <c r="V3" s="2"/>
    </row>
    <row r="4" spans="1:22" x14ac:dyDescent="0.55000000000000004">
      <c r="A4" s="2">
        <v>1</v>
      </c>
      <c r="B4" s="3">
        <v>43299</v>
      </c>
      <c r="C4">
        <v>6177990</v>
      </c>
      <c r="E4" s="2" t="s">
        <v>44</v>
      </c>
      <c r="F4" s="2" t="s">
        <v>84</v>
      </c>
      <c r="G4" s="15">
        <v>120</v>
      </c>
      <c r="I4" s="2">
        <v>350</v>
      </c>
      <c r="J4" s="17"/>
      <c r="K4" s="43" t="s">
        <v>79</v>
      </c>
      <c r="L4" s="2" t="s">
        <v>22</v>
      </c>
      <c r="M4" s="10">
        <v>0.85763888888888884</v>
      </c>
      <c r="N4" t="s">
        <v>33</v>
      </c>
      <c r="U4" s="14"/>
      <c r="V4" s="2"/>
    </row>
    <row r="5" spans="1:22" s="46" customFormat="1" x14ac:dyDescent="0.55000000000000004">
      <c r="A5" s="44">
        <v>5</v>
      </c>
      <c r="B5" s="45">
        <v>43299</v>
      </c>
      <c r="C5" s="50">
        <v>6228330</v>
      </c>
      <c r="E5" s="44" t="s">
        <v>44</v>
      </c>
      <c r="F5" s="44" t="s">
        <v>85</v>
      </c>
      <c r="G5" s="44">
        <v>120</v>
      </c>
      <c r="I5" s="44">
        <v>390</v>
      </c>
      <c r="J5" s="17"/>
      <c r="K5" s="43" t="s">
        <v>79</v>
      </c>
      <c r="L5" s="44" t="s">
        <v>22</v>
      </c>
      <c r="M5" s="47">
        <v>0.86458333333333337</v>
      </c>
      <c r="N5" s="46" t="s">
        <v>33</v>
      </c>
      <c r="Q5" s="48"/>
      <c r="R5" s="44"/>
      <c r="S5" s="44"/>
      <c r="T5" s="44"/>
      <c r="U5" s="49"/>
      <c r="V5" s="44"/>
    </row>
    <row r="6" spans="1:22" x14ac:dyDescent="0.55000000000000004">
      <c r="A6" s="2"/>
      <c r="B6" s="3"/>
      <c r="J6" s="17"/>
      <c r="K6" s="15"/>
      <c r="M6" s="10"/>
      <c r="U6" s="14"/>
    </row>
    <row r="7" spans="1:22" ht="12.6" customHeight="1" x14ac:dyDescent="0.55000000000000004">
      <c r="A7" s="1" t="s">
        <v>2</v>
      </c>
      <c r="B7" s="5"/>
    </row>
    <row r="8" spans="1:22" s="1" customFormat="1" ht="14.7" thickBot="1" x14ac:dyDescent="0.6">
      <c r="A8" s="6" t="s">
        <v>13</v>
      </c>
      <c r="B8" s="7" t="s">
        <v>3</v>
      </c>
      <c r="C8" s="6" t="s">
        <v>20</v>
      </c>
      <c r="D8" s="6" t="s">
        <v>18</v>
      </c>
      <c r="E8" s="6" t="s">
        <v>17</v>
      </c>
      <c r="F8" s="6" t="s">
        <v>19</v>
      </c>
      <c r="G8" s="6"/>
      <c r="H8" s="6" t="s">
        <v>11</v>
      </c>
      <c r="I8" s="6" t="s">
        <v>4</v>
      </c>
      <c r="J8" s="6" t="s">
        <v>1</v>
      </c>
      <c r="K8" s="6" t="s">
        <v>5</v>
      </c>
      <c r="L8" s="6" t="s">
        <v>14</v>
      </c>
      <c r="M8" s="6" t="s">
        <v>6</v>
      </c>
      <c r="N8" s="8" t="s">
        <v>15</v>
      </c>
      <c r="O8" s="8" t="s">
        <v>16</v>
      </c>
      <c r="Q8" s="12" t="s">
        <v>3</v>
      </c>
      <c r="R8" s="13" t="s">
        <v>4</v>
      </c>
      <c r="S8" s="13" t="s">
        <v>26</v>
      </c>
      <c r="T8" s="13" t="s">
        <v>14</v>
      </c>
      <c r="U8" s="13" t="s">
        <v>6</v>
      </c>
      <c r="V8" s="11" t="s">
        <v>21</v>
      </c>
    </row>
    <row r="9" spans="1:22" s="16" customFormat="1" x14ac:dyDescent="0.55000000000000004">
      <c r="A9" s="15">
        <v>1</v>
      </c>
      <c r="B9" s="52">
        <v>43299</v>
      </c>
      <c r="C9" s="16">
        <v>6228602</v>
      </c>
      <c r="E9" s="15" t="s">
        <v>44</v>
      </c>
      <c r="F9" s="15" t="s">
        <v>78</v>
      </c>
      <c r="G9" s="16">
        <v>120</v>
      </c>
      <c r="I9" s="16">
        <v>350</v>
      </c>
      <c r="K9" s="64" t="s">
        <v>66</v>
      </c>
      <c r="L9" s="15" t="s">
        <v>69</v>
      </c>
      <c r="M9" s="23">
        <v>0.66249999999999998</v>
      </c>
      <c r="N9" s="16" t="s">
        <v>33</v>
      </c>
      <c r="Q9" s="22"/>
      <c r="R9" s="56"/>
      <c r="S9" s="56"/>
      <c r="T9" s="56"/>
      <c r="U9" s="57"/>
      <c r="V9" s="58"/>
    </row>
    <row r="10" spans="1:22" s="16" customFormat="1" x14ac:dyDescent="0.55000000000000004">
      <c r="A10" s="15">
        <v>4</v>
      </c>
      <c r="B10" s="22">
        <v>43299</v>
      </c>
      <c r="C10" s="16">
        <v>6177599</v>
      </c>
      <c r="E10" s="15" t="s">
        <v>44</v>
      </c>
      <c r="F10" s="26" t="s">
        <v>80</v>
      </c>
      <c r="G10" s="26">
        <v>120</v>
      </c>
      <c r="I10" s="15">
        <v>450</v>
      </c>
      <c r="J10" s="15"/>
      <c r="K10" s="64" t="s">
        <v>66</v>
      </c>
      <c r="L10" s="15" t="s">
        <v>22</v>
      </c>
      <c r="M10" s="24">
        <v>0.67361111111111116</v>
      </c>
      <c r="N10" s="16" t="s">
        <v>81</v>
      </c>
      <c r="O10" s="30" t="s">
        <v>82</v>
      </c>
      <c r="Q10" s="22"/>
      <c r="R10" s="15"/>
      <c r="S10" s="15"/>
      <c r="T10" s="15"/>
      <c r="U10" s="63"/>
    </row>
    <row r="11" spans="1:22" s="16" customFormat="1" x14ac:dyDescent="0.55000000000000004">
      <c r="A11" s="15"/>
      <c r="B11" s="22"/>
      <c r="E11" s="15"/>
      <c r="F11" s="15"/>
      <c r="G11" s="15"/>
      <c r="I11" s="15"/>
      <c r="J11" s="15"/>
      <c r="K11" s="15"/>
      <c r="L11" s="15"/>
      <c r="M11" s="24"/>
      <c r="Q11" s="22"/>
      <c r="R11" s="15"/>
      <c r="S11" s="15"/>
      <c r="T11" s="15"/>
      <c r="U11" s="29"/>
    </row>
    <row r="12" spans="1:22" ht="12.6" customHeight="1" x14ac:dyDescent="0.55000000000000004">
      <c r="A12" s="1" t="s">
        <v>10</v>
      </c>
      <c r="B12" s="5"/>
      <c r="P12" s="16"/>
    </row>
    <row r="13" spans="1:22" s="1" customFormat="1" ht="14.7" thickBot="1" x14ac:dyDescent="0.6">
      <c r="A13" s="6" t="s">
        <v>13</v>
      </c>
      <c r="B13" s="7" t="s">
        <v>3</v>
      </c>
      <c r="C13" s="6" t="s">
        <v>20</v>
      </c>
      <c r="D13" s="6" t="s">
        <v>18</v>
      </c>
      <c r="E13" s="6"/>
      <c r="F13" s="6" t="s">
        <v>12</v>
      </c>
      <c r="G13" s="6"/>
      <c r="H13" s="6" t="s">
        <v>11</v>
      </c>
      <c r="I13" s="6" t="s">
        <v>4</v>
      </c>
      <c r="J13" s="6" t="s">
        <v>1</v>
      </c>
      <c r="K13" s="6" t="s">
        <v>5</v>
      </c>
      <c r="L13" s="6" t="s">
        <v>14</v>
      </c>
      <c r="M13" s="6" t="s">
        <v>6</v>
      </c>
      <c r="N13" s="8" t="s">
        <v>15</v>
      </c>
      <c r="O13" s="8" t="s">
        <v>16</v>
      </c>
      <c r="P13" s="18"/>
      <c r="Q13" s="12" t="s">
        <v>3</v>
      </c>
      <c r="R13" s="13" t="s">
        <v>4</v>
      </c>
      <c r="S13" s="13" t="s">
        <v>26</v>
      </c>
      <c r="T13" s="13" t="s">
        <v>14</v>
      </c>
      <c r="U13" s="13" t="s">
        <v>6</v>
      </c>
      <c r="V13" s="11" t="s">
        <v>21</v>
      </c>
    </row>
    <row r="14" spans="1:22" s="32" customFormat="1" x14ac:dyDescent="0.55000000000000004">
      <c r="A14" s="34">
        <v>2</v>
      </c>
      <c r="B14" s="35">
        <v>43276</v>
      </c>
      <c r="C14" s="36">
        <v>6228328</v>
      </c>
      <c r="D14" s="37"/>
      <c r="E14" s="34"/>
      <c r="F14" s="34" t="s">
        <v>37</v>
      </c>
      <c r="G14" s="34"/>
      <c r="H14" s="37"/>
      <c r="I14" s="34">
        <v>485</v>
      </c>
      <c r="J14" s="33"/>
      <c r="K14" s="39" t="s">
        <v>9</v>
      </c>
      <c r="L14" s="34" t="s">
        <v>24</v>
      </c>
      <c r="M14" s="40">
        <v>0.69930555555555562</v>
      </c>
      <c r="N14" s="34" t="s">
        <v>33</v>
      </c>
      <c r="O14" s="37"/>
      <c r="P14" s="41"/>
      <c r="Q14" s="35">
        <v>43282</v>
      </c>
      <c r="R14" s="38" t="s">
        <v>23</v>
      </c>
      <c r="S14" s="38" t="s">
        <v>23</v>
      </c>
      <c r="T14" s="34" t="s">
        <v>24</v>
      </c>
      <c r="U14" s="42">
        <v>0.50763888888888886</v>
      </c>
      <c r="V14" s="37"/>
    </row>
    <row r="15" spans="1:22" s="32" customFormat="1" x14ac:dyDescent="0.55000000000000004">
      <c r="A15" s="34">
        <v>3</v>
      </c>
      <c r="B15" s="35">
        <v>43276</v>
      </c>
      <c r="C15" s="36">
        <v>6228329</v>
      </c>
      <c r="D15" s="37"/>
      <c r="E15" s="34"/>
      <c r="F15" s="34" t="s">
        <v>38</v>
      </c>
      <c r="G15" s="34"/>
      <c r="H15" s="37"/>
      <c r="I15" s="34">
        <v>430</v>
      </c>
      <c r="J15" s="33"/>
      <c r="K15" s="39" t="s">
        <v>9</v>
      </c>
      <c r="L15" s="34" t="s">
        <v>25</v>
      </c>
      <c r="M15" s="40">
        <v>0.70833333333333337</v>
      </c>
      <c r="N15" s="40" t="s">
        <v>62</v>
      </c>
      <c r="O15" s="37"/>
      <c r="P15" s="41"/>
      <c r="Q15" s="35">
        <v>43280</v>
      </c>
      <c r="R15" s="38" t="s">
        <v>23</v>
      </c>
      <c r="S15" s="38" t="s">
        <v>23</v>
      </c>
      <c r="T15" s="34" t="s">
        <v>25</v>
      </c>
      <c r="U15" s="42">
        <v>0.72013888888888899</v>
      </c>
      <c r="V15" s="37" t="s">
        <v>43</v>
      </c>
    </row>
    <row r="16" spans="1:22" x14ac:dyDescent="0.55000000000000004">
      <c r="A16" s="15">
        <v>5</v>
      </c>
      <c r="B16" s="22">
        <v>43299</v>
      </c>
      <c r="C16" s="16">
        <v>6228606</v>
      </c>
      <c r="D16" s="16"/>
      <c r="E16" s="15"/>
      <c r="F16" s="15" t="s">
        <v>83</v>
      </c>
      <c r="G16" s="15"/>
      <c r="H16" s="16"/>
      <c r="I16" s="15">
        <f>400-35</f>
        <v>365</v>
      </c>
      <c r="J16" s="17"/>
      <c r="K16" s="9" t="s">
        <v>9</v>
      </c>
      <c r="L16" s="15" t="s">
        <v>22</v>
      </c>
      <c r="M16" s="24">
        <v>0.70277777777777783</v>
      </c>
      <c r="N16" s="15" t="s">
        <v>74</v>
      </c>
      <c r="O16" s="15"/>
      <c r="P16" s="20"/>
      <c r="Q16" s="22"/>
      <c r="R16" s="15"/>
      <c r="S16" s="15"/>
      <c r="T16" s="15"/>
      <c r="U16" s="23"/>
      <c r="V16" s="16"/>
    </row>
    <row r="17" spans="1:22" x14ac:dyDescent="0.55000000000000004">
      <c r="A17" s="15">
        <v>7</v>
      </c>
      <c r="B17" s="22">
        <v>43276</v>
      </c>
      <c r="C17" s="16">
        <v>6228609</v>
      </c>
      <c r="D17" s="16"/>
      <c r="E17" s="15"/>
      <c r="F17" s="15" t="s">
        <v>40</v>
      </c>
      <c r="G17" s="15"/>
      <c r="H17" s="16"/>
      <c r="I17" s="15">
        <v>465</v>
      </c>
      <c r="J17" s="17"/>
      <c r="K17" s="9" t="s">
        <v>9</v>
      </c>
      <c r="L17" s="15" t="s">
        <v>7</v>
      </c>
      <c r="M17" s="24">
        <v>0.72777777777777775</v>
      </c>
      <c r="N17" s="15" t="s">
        <v>33</v>
      </c>
      <c r="O17" s="16"/>
      <c r="P17" s="20"/>
      <c r="Q17" s="22"/>
      <c r="R17" s="15"/>
      <c r="S17" s="15"/>
      <c r="T17" s="15"/>
      <c r="U17" s="23"/>
      <c r="V17" s="16"/>
    </row>
    <row r="18" spans="1:22" x14ac:dyDescent="0.55000000000000004">
      <c r="A18" s="15"/>
      <c r="B18" s="25"/>
      <c r="C18" s="16"/>
      <c r="D18" s="16"/>
      <c r="E18" s="15"/>
      <c r="F18" s="15"/>
      <c r="G18" s="15"/>
      <c r="H18" s="16"/>
      <c r="I18" s="15"/>
      <c r="J18" s="17"/>
      <c r="K18" s="15"/>
      <c r="L18" s="15"/>
      <c r="M18" s="24"/>
      <c r="N18" s="16"/>
      <c r="O18" s="16"/>
      <c r="P18" s="20"/>
      <c r="Q18" s="22"/>
      <c r="R18" s="15"/>
      <c r="S18" s="15"/>
      <c r="T18" s="15"/>
      <c r="U18" s="23"/>
      <c r="V18" s="16"/>
    </row>
    <row r="19" spans="1:22" x14ac:dyDescent="0.55000000000000004">
      <c r="A19" s="15"/>
      <c r="B19" s="25"/>
      <c r="C19" s="16"/>
      <c r="D19" s="16"/>
      <c r="E19" s="15"/>
      <c r="F19" s="15"/>
      <c r="G19" s="15"/>
      <c r="H19" s="16"/>
      <c r="I19" s="15"/>
      <c r="J19" s="17"/>
      <c r="K19" s="15"/>
      <c r="L19" s="15"/>
      <c r="M19" s="24"/>
      <c r="N19" s="16"/>
      <c r="O19" s="16"/>
      <c r="P19" s="20"/>
      <c r="Q19" s="22"/>
      <c r="R19" s="15"/>
      <c r="S19" s="15"/>
      <c r="T19" s="15"/>
      <c r="U19" s="23"/>
      <c r="V19" s="16"/>
    </row>
    <row r="23" spans="1:22" x14ac:dyDescent="0.55000000000000004">
      <c r="B23" s="3"/>
      <c r="O23" s="19"/>
      <c r="P23" s="16"/>
    </row>
    <row r="24" spans="1:22" x14ac:dyDescent="0.55000000000000004">
      <c r="B24" s="3"/>
      <c r="O24" s="19"/>
      <c r="P24" s="16"/>
    </row>
    <row r="25" spans="1:22" x14ac:dyDescent="0.55000000000000004">
      <c r="B25" s="3"/>
      <c r="P25" s="16"/>
    </row>
    <row r="26" spans="1:22" x14ac:dyDescent="0.55000000000000004">
      <c r="B26" s="3"/>
      <c r="P26" s="16"/>
    </row>
    <row r="27" spans="1:22" x14ac:dyDescent="0.55000000000000004">
      <c r="B27" s="3"/>
      <c r="P27" s="16"/>
    </row>
    <row r="28" spans="1:22" x14ac:dyDescent="0.55000000000000004">
      <c r="B28" s="3"/>
      <c r="P28" s="16"/>
    </row>
    <row r="29" spans="1:22" x14ac:dyDescent="0.55000000000000004">
      <c r="B29" s="3"/>
      <c r="P29" s="16"/>
    </row>
    <row r="30" spans="1:22" x14ac:dyDescent="0.55000000000000004">
      <c r="B30" s="3"/>
      <c r="P30" s="16"/>
    </row>
    <row r="31" spans="1:22" x14ac:dyDescent="0.55000000000000004">
      <c r="B31" s="3"/>
      <c r="P31" s="16"/>
    </row>
    <row r="32" spans="1:22" x14ac:dyDescent="0.55000000000000004">
      <c r="B32" s="3"/>
      <c r="P32" s="16"/>
    </row>
    <row r="33" spans="2:16" x14ac:dyDescent="0.55000000000000004">
      <c r="B33" s="3"/>
      <c r="P33" s="16"/>
    </row>
    <row r="34" spans="2:16" x14ac:dyDescent="0.55000000000000004">
      <c r="B34" s="3"/>
      <c r="P34" s="16"/>
    </row>
    <row r="35" spans="2:16" x14ac:dyDescent="0.55000000000000004">
      <c r="B35" s="3"/>
      <c r="P35" s="16"/>
    </row>
    <row r="36" spans="2:16" x14ac:dyDescent="0.55000000000000004">
      <c r="B36" s="3"/>
      <c r="P36" s="16"/>
    </row>
    <row r="37" spans="2:16" x14ac:dyDescent="0.55000000000000004">
      <c r="B37" s="3"/>
      <c r="P37" s="16"/>
    </row>
    <row r="38" spans="2:16" x14ac:dyDescent="0.55000000000000004">
      <c r="B38" s="3"/>
      <c r="P38" s="16"/>
    </row>
    <row r="39" spans="2:16" x14ac:dyDescent="0.55000000000000004">
      <c r="B39" s="3"/>
      <c r="P39" s="16"/>
    </row>
    <row r="40" spans="2:16" x14ac:dyDescent="0.55000000000000004">
      <c r="B40" s="3"/>
      <c r="P40" s="16"/>
    </row>
    <row r="41" spans="2:16" x14ac:dyDescent="0.55000000000000004">
      <c r="B41" s="3"/>
      <c r="P41" s="16"/>
    </row>
    <row r="42" spans="2:16" x14ac:dyDescent="0.55000000000000004">
      <c r="B42" s="3"/>
      <c r="P42" s="16"/>
    </row>
    <row r="43" spans="2:16" x14ac:dyDescent="0.55000000000000004">
      <c r="B43" s="3"/>
      <c r="P43" s="16"/>
    </row>
    <row r="44" spans="2:16" x14ac:dyDescent="0.55000000000000004">
      <c r="B44" s="3"/>
      <c r="P44" s="16"/>
    </row>
    <row r="45" spans="2:16" x14ac:dyDescent="0.55000000000000004">
      <c r="B45" s="3"/>
      <c r="P45" s="16"/>
    </row>
    <row r="46" spans="2:16" x14ac:dyDescent="0.55000000000000004">
      <c r="B46" s="3"/>
      <c r="P46" s="16"/>
    </row>
    <row r="47" spans="2:16" x14ac:dyDescent="0.55000000000000004">
      <c r="B47" s="3"/>
      <c r="P47" s="16"/>
    </row>
    <row r="48" spans="2:16" x14ac:dyDescent="0.55000000000000004">
      <c r="B48" s="3"/>
      <c r="P48" s="16"/>
    </row>
    <row r="49" spans="2:16" x14ac:dyDescent="0.55000000000000004">
      <c r="B49" s="3"/>
      <c r="P49" s="16"/>
    </row>
    <row r="50" spans="2:16" x14ac:dyDescent="0.55000000000000004">
      <c r="B50" s="3"/>
      <c r="P50" s="16"/>
    </row>
    <row r="51" spans="2:16" x14ac:dyDescent="0.55000000000000004">
      <c r="B51" s="3"/>
      <c r="P51" s="16"/>
    </row>
    <row r="52" spans="2:16" x14ac:dyDescent="0.55000000000000004">
      <c r="B52" s="3"/>
      <c r="P52" s="16"/>
    </row>
    <row r="53" spans="2:16" x14ac:dyDescent="0.55000000000000004">
      <c r="B53" s="3"/>
      <c r="P53" s="16"/>
    </row>
    <row r="54" spans="2:16" x14ac:dyDescent="0.55000000000000004">
      <c r="B54" s="3"/>
      <c r="P54" s="16"/>
    </row>
    <row r="55" spans="2:16" x14ac:dyDescent="0.55000000000000004">
      <c r="B55" s="3"/>
      <c r="P55" s="16"/>
    </row>
    <row r="56" spans="2:16" x14ac:dyDescent="0.55000000000000004">
      <c r="B56" s="3"/>
      <c r="P56" s="16"/>
    </row>
    <row r="57" spans="2:16" x14ac:dyDescent="0.55000000000000004">
      <c r="B57" s="3"/>
      <c r="P57" s="16"/>
    </row>
    <row r="58" spans="2:16" x14ac:dyDescent="0.55000000000000004">
      <c r="B58" s="3"/>
      <c r="P58" s="16"/>
    </row>
    <row r="59" spans="2:16" x14ac:dyDescent="0.55000000000000004">
      <c r="B59" s="3"/>
      <c r="P59" s="16"/>
    </row>
    <row r="60" spans="2:16" x14ac:dyDescent="0.55000000000000004">
      <c r="B60" s="3"/>
      <c r="P60" s="16"/>
    </row>
    <row r="61" spans="2:16" x14ac:dyDescent="0.55000000000000004">
      <c r="B61" s="3"/>
      <c r="P61" s="16"/>
    </row>
    <row r="62" spans="2:16" x14ac:dyDescent="0.55000000000000004">
      <c r="B62" s="3"/>
      <c r="P62" s="16"/>
    </row>
    <row r="63" spans="2:16" x14ac:dyDescent="0.55000000000000004">
      <c r="B63" s="3"/>
      <c r="P63" s="16"/>
    </row>
    <row r="64" spans="2:16" x14ac:dyDescent="0.55000000000000004">
      <c r="B64" s="3"/>
      <c r="P64" s="16"/>
    </row>
    <row r="65" spans="2:16" x14ac:dyDescent="0.55000000000000004">
      <c r="B65" s="3"/>
      <c r="P65" s="16"/>
    </row>
    <row r="66" spans="2:16" x14ac:dyDescent="0.55000000000000004">
      <c r="B66" s="3"/>
      <c r="P66" s="16"/>
    </row>
    <row r="67" spans="2:16" x14ac:dyDescent="0.55000000000000004">
      <c r="B67" s="3"/>
      <c r="P67" s="16"/>
    </row>
    <row r="68" spans="2:16" x14ac:dyDescent="0.55000000000000004">
      <c r="B68" s="3"/>
      <c r="P68" s="16"/>
    </row>
    <row r="69" spans="2:16" x14ac:dyDescent="0.55000000000000004">
      <c r="B69" s="3"/>
      <c r="P69" s="16"/>
    </row>
    <row r="70" spans="2:16" x14ac:dyDescent="0.55000000000000004">
      <c r="B70" s="3"/>
      <c r="P70" s="16"/>
    </row>
    <row r="71" spans="2:16" x14ac:dyDescent="0.55000000000000004">
      <c r="B71" s="3"/>
      <c r="P71" s="16"/>
    </row>
    <row r="72" spans="2:16" x14ac:dyDescent="0.55000000000000004">
      <c r="B72" s="3"/>
      <c r="P72" s="16"/>
    </row>
    <row r="73" spans="2:16" x14ac:dyDescent="0.55000000000000004">
      <c r="B73" s="3"/>
      <c r="P73" s="16"/>
    </row>
    <row r="74" spans="2:16" x14ac:dyDescent="0.55000000000000004">
      <c r="B74" s="3"/>
      <c r="P74" s="16"/>
    </row>
    <row r="75" spans="2:16" x14ac:dyDescent="0.55000000000000004">
      <c r="B75" s="3"/>
      <c r="P75" s="16"/>
    </row>
    <row r="76" spans="2:16" x14ac:dyDescent="0.55000000000000004">
      <c r="B76" s="3"/>
      <c r="P76" s="16"/>
    </row>
    <row r="77" spans="2:16" x14ac:dyDescent="0.55000000000000004">
      <c r="B77" s="3"/>
      <c r="P77" s="16"/>
    </row>
    <row r="78" spans="2:16" x14ac:dyDescent="0.55000000000000004">
      <c r="B78" s="3"/>
      <c r="P78" s="16"/>
    </row>
    <row r="79" spans="2:16" x14ac:dyDescent="0.55000000000000004">
      <c r="B79" s="3"/>
      <c r="P79" s="16"/>
    </row>
    <row r="80" spans="2:16" x14ac:dyDescent="0.55000000000000004">
      <c r="B80" s="3"/>
      <c r="P80" s="16"/>
    </row>
    <row r="81" spans="2:16" x14ac:dyDescent="0.55000000000000004">
      <c r="B81" s="3"/>
      <c r="P81" s="16"/>
    </row>
    <row r="82" spans="2:16" x14ac:dyDescent="0.55000000000000004">
      <c r="B82" s="3"/>
      <c r="P82" s="16"/>
    </row>
    <row r="83" spans="2:16" x14ac:dyDescent="0.55000000000000004">
      <c r="B83" s="3"/>
      <c r="P83" s="16"/>
    </row>
    <row r="84" spans="2:16" x14ac:dyDescent="0.55000000000000004">
      <c r="B84" s="3"/>
      <c r="P84" s="16"/>
    </row>
    <row r="85" spans="2:16" x14ac:dyDescent="0.55000000000000004">
      <c r="B85" s="3"/>
      <c r="P85" s="16"/>
    </row>
    <row r="86" spans="2:16" x14ac:dyDescent="0.55000000000000004">
      <c r="B86" s="3"/>
      <c r="P86" s="16"/>
    </row>
    <row r="87" spans="2:16" x14ac:dyDescent="0.55000000000000004">
      <c r="B87" s="3"/>
      <c r="P87" s="16"/>
    </row>
    <row r="88" spans="2:16" x14ac:dyDescent="0.55000000000000004">
      <c r="B88" s="3"/>
      <c r="P88" s="16"/>
    </row>
    <row r="89" spans="2:16" x14ac:dyDescent="0.55000000000000004">
      <c r="B89" s="3"/>
      <c r="P89" s="16"/>
    </row>
    <row r="90" spans="2:16" x14ac:dyDescent="0.55000000000000004">
      <c r="B90" s="3"/>
      <c r="P90" s="16"/>
    </row>
    <row r="91" spans="2:16" x14ac:dyDescent="0.55000000000000004">
      <c r="B91" s="3"/>
      <c r="P91" s="16"/>
    </row>
    <row r="92" spans="2:16" x14ac:dyDescent="0.55000000000000004">
      <c r="B92" s="3"/>
      <c r="P92" s="16"/>
    </row>
    <row r="93" spans="2:16" x14ac:dyDescent="0.55000000000000004">
      <c r="B93" s="3"/>
      <c r="P93" s="16"/>
    </row>
    <row r="94" spans="2:16" x14ac:dyDescent="0.55000000000000004">
      <c r="B94" s="3"/>
      <c r="P94" s="16"/>
    </row>
    <row r="95" spans="2:16" x14ac:dyDescent="0.55000000000000004">
      <c r="B95" s="3"/>
      <c r="P95" s="16"/>
    </row>
    <row r="96" spans="2:16" x14ac:dyDescent="0.55000000000000004">
      <c r="B96" s="3"/>
      <c r="P96" s="16"/>
    </row>
    <row r="97" spans="2:16" x14ac:dyDescent="0.55000000000000004">
      <c r="B97" s="3"/>
      <c r="P97" s="16"/>
    </row>
    <row r="98" spans="2:16" x14ac:dyDescent="0.55000000000000004">
      <c r="B98" s="3"/>
      <c r="P98" s="16"/>
    </row>
    <row r="99" spans="2:16" x14ac:dyDescent="0.55000000000000004">
      <c r="B99" s="3"/>
      <c r="P99" s="16"/>
    </row>
    <row r="100" spans="2:16" x14ac:dyDescent="0.55000000000000004">
      <c r="B100" s="3"/>
      <c r="P100" s="16"/>
    </row>
    <row r="101" spans="2:16" x14ac:dyDescent="0.55000000000000004">
      <c r="B101" s="3"/>
      <c r="P101" s="16"/>
    </row>
    <row r="102" spans="2:16" x14ac:dyDescent="0.55000000000000004">
      <c r="B102" s="3"/>
      <c r="P102" s="16"/>
    </row>
    <row r="103" spans="2:16" x14ac:dyDescent="0.55000000000000004">
      <c r="B103" s="3"/>
      <c r="P103" s="16"/>
    </row>
    <row r="104" spans="2:16" x14ac:dyDescent="0.55000000000000004">
      <c r="B104" s="3"/>
      <c r="P104" s="16"/>
    </row>
    <row r="105" spans="2:16" x14ac:dyDescent="0.55000000000000004">
      <c r="B105" s="3"/>
      <c r="P105" s="16"/>
    </row>
    <row r="106" spans="2:16" x14ac:dyDescent="0.55000000000000004">
      <c r="B106" s="3"/>
      <c r="P106" s="16"/>
    </row>
    <row r="107" spans="2:16" x14ac:dyDescent="0.55000000000000004">
      <c r="B107" s="3"/>
      <c r="P107" s="16"/>
    </row>
    <row r="108" spans="2:16" x14ac:dyDescent="0.55000000000000004">
      <c r="B108" s="3"/>
      <c r="P108" s="16"/>
    </row>
    <row r="109" spans="2:16" x14ac:dyDescent="0.55000000000000004">
      <c r="B109" s="3"/>
      <c r="P109" s="16"/>
    </row>
    <row r="110" spans="2:16" x14ac:dyDescent="0.55000000000000004">
      <c r="B110" s="3"/>
      <c r="P110" s="16"/>
    </row>
    <row r="111" spans="2:16" x14ac:dyDescent="0.55000000000000004">
      <c r="B111" s="3"/>
      <c r="P111" s="16"/>
    </row>
    <row r="112" spans="2:16" x14ac:dyDescent="0.55000000000000004">
      <c r="B112" s="3"/>
      <c r="P112" s="16"/>
    </row>
    <row r="113" spans="2:2" x14ac:dyDescent="0.55000000000000004">
      <c r="B113" s="3"/>
    </row>
    <row r="114" spans="2:2" x14ac:dyDescent="0.55000000000000004">
      <c r="B114" s="3"/>
    </row>
    <row r="115" spans="2:2" x14ac:dyDescent="0.55000000000000004">
      <c r="B115" s="3"/>
    </row>
    <row r="116" spans="2:2" x14ac:dyDescent="0.55000000000000004">
      <c r="B116" s="3"/>
    </row>
    <row r="117" spans="2:2" x14ac:dyDescent="0.55000000000000004">
      <c r="B117" s="3"/>
    </row>
    <row r="118" spans="2:2" x14ac:dyDescent="0.55000000000000004">
      <c r="B118" s="3"/>
    </row>
    <row r="119" spans="2:2" x14ac:dyDescent="0.55000000000000004">
      <c r="B119" s="3"/>
    </row>
    <row r="120" spans="2:2" x14ac:dyDescent="0.55000000000000004">
      <c r="B120" s="3"/>
    </row>
    <row r="121" spans="2:2" x14ac:dyDescent="0.55000000000000004">
      <c r="B121" s="3"/>
    </row>
    <row r="122" spans="2:2" x14ac:dyDescent="0.55000000000000004">
      <c r="B122" s="3"/>
    </row>
    <row r="123" spans="2:2" x14ac:dyDescent="0.55000000000000004">
      <c r="B123" s="3"/>
    </row>
    <row r="124" spans="2:2" x14ac:dyDescent="0.55000000000000004">
      <c r="B124" s="3"/>
    </row>
    <row r="125" spans="2:2" x14ac:dyDescent="0.55000000000000004">
      <c r="B125" s="3"/>
    </row>
    <row r="126" spans="2:2" x14ac:dyDescent="0.55000000000000004">
      <c r="B126" s="3"/>
    </row>
    <row r="127" spans="2:2" x14ac:dyDescent="0.55000000000000004">
      <c r="B127" s="3"/>
    </row>
    <row r="128" spans="2:2" x14ac:dyDescent="0.55000000000000004">
      <c r="B128" s="3"/>
    </row>
    <row r="129" spans="2:2" x14ac:dyDescent="0.55000000000000004">
      <c r="B129" s="3"/>
    </row>
    <row r="130" spans="2:2" x14ac:dyDescent="0.55000000000000004">
      <c r="B130" s="3"/>
    </row>
    <row r="131" spans="2:2" x14ac:dyDescent="0.55000000000000004">
      <c r="B131" s="3"/>
    </row>
    <row r="132" spans="2:2" x14ac:dyDescent="0.55000000000000004">
      <c r="B132" s="3"/>
    </row>
    <row r="133" spans="2:2" x14ac:dyDescent="0.55000000000000004">
      <c r="B133" s="3"/>
    </row>
    <row r="134" spans="2:2" x14ac:dyDescent="0.55000000000000004">
      <c r="B134" s="3"/>
    </row>
    <row r="135" spans="2:2" x14ac:dyDescent="0.55000000000000004">
      <c r="B135" s="3"/>
    </row>
    <row r="136" spans="2:2" x14ac:dyDescent="0.55000000000000004">
      <c r="B136" s="3"/>
    </row>
    <row r="137" spans="2:2" x14ac:dyDescent="0.55000000000000004">
      <c r="B137" s="3"/>
    </row>
    <row r="138" spans="2:2" x14ac:dyDescent="0.55000000000000004">
      <c r="B138" s="3"/>
    </row>
    <row r="139" spans="2:2" x14ac:dyDescent="0.55000000000000004">
      <c r="B139" s="3"/>
    </row>
    <row r="140" spans="2:2" x14ac:dyDescent="0.55000000000000004">
      <c r="B140" s="3"/>
    </row>
    <row r="141" spans="2:2" x14ac:dyDescent="0.55000000000000004">
      <c r="B141" s="3"/>
    </row>
    <row r="142" spans="2:2" x14ac:dyDescent="0.55000000000000004">
      <c r="B142" s="3"/>
    </row>
    <row r="143" spans="2:2" x14ac:dyDescent="0.55000000000000004">
      <c r="B143" s="3"/>
    </row>
    <row r="144" spans="2:2" x14ac:dyDescent="0.55000000000000004">
      <c r="B144" s="3"/>
    </row>
    <row r="145" spans="2:2" x14ac:dyDescent="0.55000000000000004">
      <c r="B145" s="3"/>
    </row>
    <row r="146" spans="2:2" x14ac:dyDescent="0.55000000000000004">
      <c r="B146" s="3"/>
    </row>
    <row r="147" spans="2:2" x14ac:dyDescent="0.55000000000000004">
      <c r="B147" s="3"/>
    </row>
    <row r="148" spans="2:2" x14ac:dyDescent="0.55000000000000004">
      <c r="B148" s="3"/>
    </row>
    <row r="149" spans="2:2" x14ac:dyDescent="0.55000000000000004">
      <c r="B149" s="3"/>
    </row>
    <row r="150" spans="2:2" x14ac:dyDescent="0.55000000000000004">
      <c r="B150" s="3"/>
    </row>
    <row r="151" spans="2:2" x14ac:dyDescent="0.55000000000000004">
      <c r="B151" s="3"/>
    </row>
    <row r="152" spans="2:2" x14ac:dyDescent="0.55000000000000004">
      <c r="B152" s="3"/>
    </row>
    <row r="153" spans="2:2" x14ac:dyDescent="0.55000000000000004">
      <c r="B153" s="3"/>
    </row>
    <row r="154" spans="2:2" x14ac:dyDescent="0.55000000000000004">
      <c r="B154" s="3"/>
    </row>
    <row r="155" spans="2:2" x14ac:dyDescent="0.55000000000000004">
      <c r="B155" s="3"/>
    </row>
    <row r="156" spans="2:2" x14ac:dyDescent="0.55000000000000004">
      <c r="B156" s="3"/>
    </row>
    <row r="157" spans="2:2" x14ac:dyDescent="0.55000000000000004">
      <c r="B157" s="3"/>
    </row>
    <row r="158" spans="2:2" x14ac:dyDescent="0.55000000000000004">
      <c r="B158" s="3"/>
    </row>
    <row r="159" spans="2:2" x14ac:dyDescent="0.55000000000000004">
      <c r="B159" s="3"/>
    </row>
    <row r="160" spans="2:2" x14ac:dyDescent="0.55000000000000004">
      <c r="B160" s="3"/>
    </row>
    <row r="161" spans="2:2" x14ac:dyDescent="0.55000000000000004">
      <c r="B161" s="3"/>
    </row>
    <row r="162" spans="2:2" x14ac:dyDescent="0.55000000000000004">
      <c r="B162" s="3"/>
    </row>
    <row r="163" spans="2:2" x14ac:dyDescent="0.55000000000000004">
      <c r="B163" s="3"/>
    </row>
    <row r="164" spans="2:2" x14ac:dyDescent="0.55000000000000004">
      <c r="B164" s="3"/>
    </row>
    <row r="165" spans="2:2" x14ac:dyDescent="0.55000000000000004">
      <c r="B165" s="3"/>
    </row>
    <row r="166" spans="2:2" x14ac:dyDescent="0.55000000000000004">
      <c r="B166" s="3"/>
    </row>
    <row r="167" spans="2:2" x14ac:dyDescent="0.55000000000000004">
      <c r="B167" s="3"/>
    </row>
    <row r="168" spans="2:2" x14ac:dyDescent="0.55000000000000004">
      <c r="B168" s="3"/>
    </row>
    <row r="169" spans="2:2" x14ac:dyDescent="0.55000000000000004">
      <c r="B169" s="3"/>
    </row>
    <row r="170" spans="2:2" x14ac:dyDescent="0.55000000000000004">
      <c r="B170" s="3"/>
    </row>
    <row r="171" spans="2:2" x14ac:dyDescent="0.55000000000000004">
      <c r="B171" s="3"/>
    </row>
    <row r="172" spans="2:2" x14ac:dyDescent="0.55000000000000004">
      <c r="B172" s="3"/>
    </row>
    <row r="173" spans="2:2" x14ac:dyDescent="0.55000000000000004">
      <c r="B173" s="3"/>
    </row>
    <row r="174" spans="2:2" x14ac:dyDescent="0.55000000000000004">
      <c r="B174" s="3"/>
    </row>
    <row r="175" spans="2:2" x14ac:dyDescent="0.55000000000000004">
      <c r="B175" s="3"/>
    </row>
    <row r="176" spans="2:2" x14ac:dyDescent="0.55000000000000004">
      <c r="B176" s="3"/>
    </row>
    <row r="177" spans="2:2" x14ac:dyDescent="0.55000000000000004">
      <c r="B177" s="3"/>
    </row>
    <row r="178" spans="2:2" x14ac:dyDescent="0.55000000000000004">
      <c r="B178" s="3"/>
    </row>
    <row r="179" spans="2:2" x14ac:dyDescent="0.55000000000000004">
      <c r="B179" s="3"/>
    </row>
    <row r="180" spans="2:2" x14ac:dyDescent="0.55000000000000004">
      <c r="B180" s="3"/>
    </row>
    <row r="181" spans="2:2" x14ac:dyDescent="0.55000000000000004">
      <c r="B181" s="3"/>
    </row>
    <row r="182" spans="2:2" x14ac:dyDescent="0.55000000000000004">
      <c r="B182" s="3"/>
    </row>
    <row r="183" spans="2:2" x14ac:dyDescent="0.55000000000000004">
      <c r="B183" s="3"/>
    </row>
    <row r="184" spans="2:2" x14ac:dyDescent="0.55000000000000004">
      <c r="B184" s="3"/>
    </row>
    <row r="185" spans="2:2" x14ac:dyDescent="0.55000000000000004">
      <c r="B185" s="3"/>
    </row>
    <row r="186" spans="2:2" x14ac:dyDescent="0.55000000000000004">
      <c r="B186" s="3"/>
    </row>
    <row r="187" spans="2:2" x14ac:dyDescent="0.55000000000000004">
      <c r="B187" s="3"/>
    </row>
    <row r="188" spans="2:2" x14ac:dyDescent="0.55000000000000004">
      <c r="B188" s="3"/>
    </row>
    <row r="189" spans="2:2" x14ac:dyDescent="0.55000000000000004">
      <c r="B189" s="3"/>
    </row>
    <row r="190" spans="2:2" x14ac:dyDescent="0.55000000000000004">
      <c r="B190" s="3"/>
    </row>
    <row r="191" spans="2:2" x14ac:dyDescent="0.55000000000000004">
      <c r="B191" s="3"/>
    </row>
    <row r="192" spans="2:2" x14ac:dyDescent="0.55000000000000004">
      <c r="B192" s="3"/>
    </row>
    <row r="193" spans="2:2" x14ac:dyDescent="0.55000000000000004">
      <c r="B193" s="3"/>
    </row>
    <row r="194" spans="2:2" x14ac:dyDescent="0.55000000000000004">
      <c r="B194" s="3"/>
    </row>
    <row r="195" spans="2:2" x14ac:dyDescent="0.55000000000000004">
      <c r="B195" s="3"/>
    </row>
    <row r="196" spans="2:2" x14ac:dyDescent="0.55000000000000004">
      <c r="B196" s="3"/>
    </row>
    <row r="197" spans="2:2" x14ac:dyDescent="0.55000000000000004">
      <c r="B197" s="3"/>
    </row>
    <row r="198" spans="2:2" x14ac:dyDescent="0.55000000000000004">
      <c r="B198" s="3"/>
    </row>
    <row r="199" spans="2:2" x14ac:dyDescent="0.55000000000000004">
      <c r="B199" s="3"/>
    </row>
    <row r="200" spans="2:2" x14ac:dyDescent="0.55000000000000004">
      <c r="B200" s="3"/>
    </row>
    <row r="201" spans="2:2" x14ac:dyDescent="0.55000000000000004">
      <c r="B201" s="3"/>
    </row>
    <row r="202" spans="2:2" x14ac:dyDescent="0.55000000000000004">
      <c r="B202" s="3"/>
    </row>
    <row r="203" spans="2:2" x14ac:dyDescent="0.55000000000000004">
      <c r="B203" s="3"/>
    </row>
    <row r="204" spans="2:2" x14ac:dyDescent="0.55000000000000004">
      <c r="B204" s="3"/>
    </row>
    <row r="205" spans="2:2" x14ac:dyDescent="0.55000000000000004">
      <c r="B205" s="3"/>
    </row>
    <row r="206" spans="2:2" x14ac:dyDescent="0.55000000000000004">
      <c r="B206" s="3"/>
    </row>
    <row r="207" spans="2:2" x14ac:dyDescent="0.55000000000000004">
      <c r="B207" s="3"/>
    </row>
    <row r="208" spans="2:2" x14ac:dyDescent="0.55000000000000004">
      <c r="B208" s="3"/>
    </row>
    <row r="209" spans="2:2" x14ac:dyDescent="0.55000000000000004">
      <c r="B209" s="3"/>
    </row>
    <row r="210" spans="2:2" x14ac:dyDescent="0.55000000000000004">
      <c r="B210" s="3"/>
    </row>
    <row r="211" spans="2:2" x14ac:dyDescent="0.55000000000000004">
      <c r="B211" s="3"/>
    </row>
    <row r="212" spans="2:2" x14ac:dyDescent="0.55000000000000004">
      <c r="B212" s="3"/>
    </row>
    <row r="213" spans="2:2" x14ac:dyDescent="0.55000000000000004">
      <c r="B213" s="3"/>
    </row>
    <row r="214" spans="2:2" x14ac:dyDescent="0.55000000000000004">
      <c r="B214" s="3"/>
    </row>
    <row r="215" spans="2:2" x14ac:dyDescent="0.55000000000000004">
      <c r="B215" s="3"/>
    </row>
    <row r="216" spans="2:2" x14ac:dyDescent="0.55000000000000004">
      <c r="B216" s="3"/>
    </row>
    <row r="217" spans="2:2" x14ac:dyDescent="0.55000000000000004">
      <c r="B217" s="3"/>
    </row>
    <row r="218" spans="2:2" x14ac:dyDescent="0.55000000000000004">
      <c r="B218" s="3"/>
    </row>
    <row r="219" spans="2:2" x14ac:dyDescent="0.55000000000000004">
      <c r="B219" s="3"/>
    </row>
    <row r="220" spans="2:2" x14ac:dyDescent="0.55000000000000004">
      <c r="B220" s="3"/>
    </row>
    <row r="221" spans="2:2" x14ac:dyDescent="0.55000000000000004">
      <c r="B221" s="3"/>
    </row>
    <row r="222" spans="2:2" x14ac:dyDescent="0.55000000000000004">
      <c r="B222" s="3"/>
    </row>
    <row r="223" spans="2:2" x14ac:dyDescent="0.55000000000000004">
      <c r="B223" s="3"/>
    </row>
    <row r="224" spans="2:2" x14ac:dyDescent="0.55000000000000004">
      <c r="B224" s="3"/>
    </row>
    <row r="225" spans="2:2" x14ac:dyDescent="0.55000000000000004">
      <c r="B225" s="3"/>
    </row>
    <row r="226" spans="2:2" x14ac:dyDescent="0.55000000000000004">
      <c r="B226" s="3"/>
    </row>
    <row r="227" spans="2:2" x14ac:dyDescent="0.55000000000000004">
      <c r="B227" s="3"/>
    </row>
    <row r="228" spans="2:2" x14ac:dyDescent="0.55000000000000004">
      <c r="B228" s="3"/>
    </row>
    <row r="229" spans="2:2" x14ac:dyDescent="0.55000000000000004">
      <c r="B229" s="3"/>
    </row>
    <row r="230" spans="2:2" x14ac:dyDescent="0.55000000000000004">
      <c r="B230" s="3"/>
    </row>
    <row r="231" spans="2:2" x14ac:dyDescent="0.55000000000000004">
      <c r="B231" s="3"/>
    </row>
    <row r="232" spans="2:2" x14ac:dyDescent="0.55000000000000004">
      <c r="B232" s="3"/>
    </row>
    <row r="233" spans="2:2" x14ac:dyDescent="0.55000000000000004">
      <c r="B233" s="3"/>
    </row>
    <row r="234" spans="2:2" x14ac:dyDescent="0.55000000000000004">
      <c r="B234" s="3"/>
    </row>
    <row r="235" spans="2:2" x14ac:dyDescent="0.55000000000000004">
      <c r="B235" s="3"/>
    </row>
    <row r="236" spans="2:2" x14ac:dyDescent="0.55000000000000004">
      <c r="B236" s="3"/>
    </row>
    <row r="237" spans="2:2" x14ac:dyDescent="0.55000000000000004">
      <c r="B237" s="3"/>
    </row>
    <row r="238" spans="2:2" x14ac:dyDescent="0.55000000000000004">
      <c r="B238" s="3"/>
    </row>
    <row r="239" spans="2:2" x14ac:dyDescent="0.55000000000000004">
      <c r="B239" s="3"/>
    </row>
    <row r="240" spans="2:2" x14ac:dyDescent="0.55000000000000004">
      <c r="B240" s="3"/>
    </row>
    <row r="241" spans="2:2" x14ac:dyDescent="0.55000000000000004">
      <c r="B241" s="3"/>
    </row>
    <row r="242" spans="2:2" x14ac:dyDescent="0.55000000000000004">
      <c r="B242" s="3"/>
    </row>
    <row r="243" spans="2:2" x14ac:dyDescent="0.55000000000000004">
      <c r="B243" s="3"/>
    </row>
    <row r="244" spans="2:2" x14ac:dyDescent="0.55000000000000004">
      <c r="B244" s="3"/>
    </row>
    <row r="245" spans="2:2" x14ac:dyDescent="0.55000000000000004">
      <c r="B245" s="3"/>
    </row>
    <row r="246" spans="2:2" x14ac:dyDescent="0.55000000000000004">
      <c r="B246" s="3"/>
    </row>
    <row r="247" spans="2:2" x14ac:dyDescent="0.55000000000000004">
      <c r="B24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B46C-17C5-4638-864A-809F722C2604}">
  <sheetPr>
    <pageSetUpPr fitToPage="1"/>
  </sheetPr>
  <dimension ref="A1:X270"/>
  <sheetViews>
    <sheetView tabSelected="1" topLeftCell="A5" zoomScale="82" zoomScaleNormal="82" workbookViewId="0">
      <selection activeCell="A44" sqref="A44:XFD44"/>
    </sheetView>
  </sheetViews>
  <sheetFormatPr defaultRowHeight="14.4" x14ac:dyDescent="0.55000000000000004"/>
  <cols>
    <col min="1" max="1" width="6.3125" customWidth="1"/>
    <col min="2" max="2" width="5.5234375" style="2" customWidth="1"/>
    <col min="3" max="3" width="8" style="74" bestFit="1" customWidth="1"/>
    <col min="4" max="4" width="3.89453125" style="2" customWidth="1"/>
    <col min="5" max="5" width="9.1015625" style="2" bestFit="1" customWidth="1"/>
    <col min="6" max="6" width="4.68359375" style="2" bestFit="1" customWidth="1"/>
    <col min="7" max="7" width="12.7890625" bestFit="1" customWidth="1"/>
    <col min="8" max="8" width="12.41796875" bestFit="1" customWidth="1"/>
    <col min="9" max="10" width="5" style="2" customWidth="1"/>
    <col min="11" max="11" width="6" style="2" customWidth="1"/>
    <col min="12" max="12" width="5.5234375" style="82" customWidth="1"/>
    <col min="13" max="13" width="5" style="2" customWidth="1"/>
    <col min="14" max="14" width="5.68359375" style="2" customWidth="1"/>
    <col min="15" max="15" width="8.1015625" style="2" customWidth="1"/>
    <col min="16" max="16" width="25.41796875" customWidth="1"/>
    <col min="17" max="17" width="1.3125" customWidth="1"/>
    <col min="18" max="18" width="5.5234375" style="4" bestFit="1" customWidth="1"/>
    <col min="19" max="19" width="5.5234375" style="2" bestFit="1" customWidth="1"/>
    <col min="20" max="20" width="4.68359375" style="2" bestFit="1" customWidth="1"/>
    <col min="21" max="21" width="6.1015625" style="2" bestFit="1" customWidth="1"/>
    <col min="22" max="22" width="5.9453125" bestFit="1" customWidth="1"/>
    <col min="23" max="23" width="32.41796875" customWidth="1"/>
  </cols>
  <sheetData>
    <row r="1" spans="1:24" ht="12.6" customHeight="1" x14ac:dyDescent="0.55000000000000004">
      <c r="A1" s="1" t="s">
        <v>0</v>
      </c>
      <c r="B1" s="99"/>
      <c r="J1" s="91"/>
    </row>
    <row r="2" spans="1:24" s="1" customFormat="1" ht="14.7" thickBot="1" x14ac:dyDescent="0.6">
      <c r="A2" s="6" t="s">
        <v>13</v>
      </c>
      <c r="B2" s="7" t="s">
        <v>3</v>
      </c>
      <c r="C2" s="101" t="s">
        <v>20</v>
      </c>
      <c r="D2" s="6" t="s">
        <v>17</v>
      </c>
      <c r="E2" s="6" t="s">
        <v>93</v>
      </c>
      <c r="F2" s="6" t="s">
        <v>31</v>
      </c>
      <c r="G2" s="6" t="s">
        <v>118</v>
      </c>
      <c r="H2" s="6" t="s">
        <v>117</v>
      </c>
      <c r="I2" s="6" t="s">
        <v>4</v>
      </c>
      <c r="J2" s="83" t="s">
        <v>120</v>
      </c>
      <c r="K2" s="6" t="s">
        <v>1</v>
      </c>
      <c r="L2" s="83" t="s">
        <v>5</v>
      </c>
      <c r="M2" s="6" t="s">
        <v>14</v>
      </c>
      <c r="N2" s="6" t="s">
        <v>6</v>
      </c>
      <c r="O2" s="6" t="s">
        <v>15</v>
      </c>
      <c r="P2" s="8" t="s">
        <v>16</v>
      </c>
      <c r="R2" s="12" t="s">
        <v>3</v>
      </c>
      <c r="S2" s="13" t="s">
        <v>4</v>
      </c>
      <c r="T2" s="13" t="s">
        <v>26</v>
      </c>
      <c r="U2" s="13" t="s">
        <v>14</v>
      </c>
      <c r="V2" s="13" t="s">
        <v>6</v>
      </c>
      <c r="W2" s="11" t="s">
        <v>21</v>
      </c>
      <c r="X2" s="1" t="s">
        <v>108</v>
      </c>
    </row>
    <row r="3" spans="1:24" x14ac:dyDescent="0.55000000000000004">
      <c r="A3" s="2">
        <v>1</v>
      </c>
      <c r="B3" s="4">
        <v>43657</v>
      </c>
      <c r="C3" s="74">
        <v>6228604</v>
      </c>
      <c r="E3" s="2">
        <v>12</v>
      </c>
      <c r="F3" s="15">
        <v>120</v>
      </c>
      <c r="G3" s="15">
        <v>74.350769999999997</v>
      </c>
      <c r="H3" s="15">
        <v>19.098179999999999</v>
      </c>
      <c r="I3" s="2">
        <v>485</v>
      </c>
      <c r="J3" s="91"/>
      <c r="K3" s="17"/>
      <c r="L3" s="84" t="s">
        <v>9</v>
      </c>
      <c r="M3" s="2" t="s">
        <v>8</v>
      </c>
      <c r="N3" s="10">
        <v>0.61805555555555558</v>
      </c>
      <c r="O3" s="2" t="s">
        <v>92</v>
      </c>
      <c r="R3" s="4">
        <v>43664</v>
      </c>
      <c r="S3" s="2">
        <f>500-35</f>
        <v>465</v>
      </c>
      <c r="U3" s="2" t="s">
        <v>8</v>
      </c>
      <c r="V3" s="14">
        <v>0.46875</v>
      </c>
      <c r="W3" s="2"/>
    </row>
    <row r="4" spans="1:24" x14ac:dyDescent="0.55000000000000004">
      <c r="A4" s="2">
        <v>2</v>
      </c>
      <c r="B4" s="4">
        <v>43657</v>
      </c>
      <c r="C4" s="74">
        <v>6228608</v>
      </c>
      <c r="E4" s="2">
        <v>33</v>
      </c>
      <c r="F4" s="15">
        <v>120</v>
      </c>
      <c r="G4" s="15">
        <v>74.350769999999997</v>
      </c>
      <c r="H4" s="15">
        <v>19.098179999999999</v>
      </c>
      <c r="I4" s="2">
        <v>460</v>
      </c>
      <c r="J4" s="91"/>
      <c r="K4" s="17"/>
      <c r="L4" s="84" t="s">
        <v>9</v>
      </c>
      <c r="M4" s="2" t="s">
        <v>8</v>
      </c>
      <c r="N4" s="10">
        <v>0.63541666666666663</v>
      </c>
      <c r="O4" s="2" t="s">
        <v>65</v>
      </c>
      <c r="R4" s="4">
        <v>43662</v>
      </c>
      <c r="S4" s="2">
        <v>420</v>
      </c>
      <c r="U4" s="2" t="s">
        <v>8</v>
      </c>
      <c r="V4" s="14">
        <v>0.89583333333333337</v>
      </c>
      <c r="W4" s="2"/>
    </row>
    <row r="5" spans="1:24" x14ac:dyDescent="0.55000000000000004">
      <c r="A5" s="2">
        <v>3</v>
      </c>
      <c r="B5" s="4">
        <v>43657</v>
      </c>
      <c r="C5" s="74">
        <v>6177991</v>
      </c>
      <c r="E5" s="2">
        <v>34</v>
      </c>
      <c r="F5" s="15">
        <v>120</v>
      </c>
      <c r="G5" s="15">
        <v>74.350769999999997</v>
      </c>
      <c r="H5" s="15">
        <v>19.098179999999999</v>
      </c>
      <c r="I5" s="2">
        <v>450</v>
      </c>
      <c r="J5" s="91"/>
      <c r="K5" s="17"/>
      <c r="L5" s="84" t="s">
        <v>9</v>
      </c>
      <c r="M5" s="2" t="s">
        <v>8</v>
      </c>
      <c r="N5" s="10">
        <v>0.66319444444444442</v>
      </c>
      <c r="O5" s="2" t="s">
        <v>92</v>
      </c>
      <c r="R5" s="4">
        <v>43662</v>
      </c>
      <c r="S5" s="2">
        <v>410</v>
      </c>
      <c r="U5" s="2" t="s">
        <v>8</v>
      </c>
      <c r="V5" s="14">
        <v>0.89583333333333337</v>
      </c>
      <c r="W5" s="2" t="s">
        <v>107</v>
      </c>
    </row>
    <row r="6" spans="1:24" ht="15.3" customHeight="1" x14ac:dyDescent="0.55000000000000004">
      <c r="A6" s="2">
        <v>4</v>
      </c>
      <c r="B6" s="4">
        <v>43657</v>
      </c>
      <c r="C6" s="74">
        <v>6228347</v>
      </c>
      <c r="E6" s="2">
        <v>2</v>
      </c>
      <c r="F6" s="15">
        <v>120</v>
      </c>
      <c r="G6" s="15">
        <v>74.350769999999997</v>
      </c>
      <c r="H6" s="15">
        <v>19.098179999999999</v>
      </c>
      <c r="I6" s="2">
        <f>460-35</f>
        <v>425</v>
      </c>
      <c r="J6" s="91"/>
      <c r="K6" s="17"/>
      <c r="L6" s="84" t="s">
        <v>9</v>
      </c>
      <c r="M6" s="2" t="s">
        <v>7</v>
      </c>
      <c r="N6" s="10">
        <v>0.64236111111111105</v>
      </c>
      <c r="P6" t="s">
        <v>95</v>
      </c>
      <c r="R6" s="4">
        <v>43663</v>
      </c>
      <c r="S6" s="2">
        <v>420</v>
      </c>
      <c r="U6" s="2" t="s">
        <v>7</v>
      </c>
      <c r="V6" s="14">
        <v>0.53472222222222221</v>
      </c>
      <c r="W6" s="2"/>
    </row>
    <row r="7" spans="1:24" ht="15.3" customHeight="1" x14ac:dyDescent="0.55000000000000004">
      <c r="A7" s="2">
        <v>5</v>
      </c>
      <c r="B7" s="4">
        <v>43657</v>
      </c>
      <c r="C7" s="74">
        <v>6228334</v>
      </c>
      <c r="E7" s="2">
        <v>32</v>
      </c>
      <c r="F7" s="15">
        <v>120</v>
      </c>
      <c r="G7" s="15">
        <v>74.350769999999997</v>
      </c>
      <c r="H7" s="15">
        <v>19.098179999999999</v>
      </c>
      <c r="I7" s="2">
        <v>420</v>
      </c>
      <c r="J7" s="91"/>
      <c r="K7" s="17"/>
      <c r="L7" s="84" t="s">
        <v>9</v>
      </c>
      <c r="M7" s="2" t="s">
        <v>8</v>
      </c>
      <c r="N7" s="10">
        <v>0.64930555555555558</v>
      </c>
      <c r="O7" s="2" t="s">
        <v>27</v>
      </c>
      <c r="R7" s="4">
        <v>43663</v>
      </c>
      <c r="S7" s="2">
        <v>410</v>
      </c>
      <c r="U7" s="2" t="s">
        <v>8</v>
      </c>
      <c r="V7" s="14">
        <v>0.53055555555555556</v>
      </c>
    </row>
    <row r="8" spans="1:24" x14ac:dyDescent="0.55000000000000004">
      <c r="A8" s="2">
        <v>6</v>
      </c>
      <c r="B8" s="4">
        <v>43657</v>
      </c>
      <c r="C8" s="74">
        <v>6228330</v>
      </c>
      <c r="E8" s="2">
        <v>45</v>
      </c>
      <c r="F8" s="2">
        <v>120</v>
      </c>
      <c r="G8" s="15">
        <v>74.350769999999997</v>
      </c>
      <c r="H8" s="15">
        <v>19.098179999999999</v>
      </c>
      <c r="I8" s="2">
        <f>460-35</f>
        <v>425</v>
      </c>
      <c r="J8" s="91"/>
      <c r="K8" s="17"/>
      <c r="L8" s="84" t="s">
        <v>9</v>
      </c>
      <c r="M8" s="2" t="s">
        <v>8</v>
      </c>
      <c r="N8" s="10">
        <v>0.65625</v>
      </c>
      <c r="O8" s="2" t="s">
        <v>27</v>
      </c>
      <c r="R8" s="4">
        <v>43663</v>
      </c>
      <c r="S8" s="2">
        <v>425</v>
      </c>
      <c r="U8" s="2" t="s">
        <v>8</v>
      </c>
      <c r="V8" s="14">
        <v>0.52430555555555558</v>
      </c>
    </row>
    <row r="9" spans="1:24" x14ac:dyDescent="0.55000000000000004">
      <c r="A9" s="2">
        <v>2</v>
      </c>
      <c r="B9" s="4">
        <v>43663</v>
      </c>
      <c r="C9" s="74">
        <v>6228315</v>
      </c>
      <c r="E9" s="2">
        <v>16</v>
      </c>
      <c r="F9" s="15">
        <v>120</v>
      </c>
      <c r="G9" s="15">
        <v>74.350769999999997</v>
      </c>
      <c r="H9" s="15">
        <v>19.098179999999999</v>
      </c>
      <c r="I9" s="2">
        <v>420</v>
      </c>
      <c r="J9" s="91"/>
      <c r="K9" s="17"/>
      <c r="L9" s="86" t="s">
        <v>66</v>
      </c>
      <c r="M9" s="2" t="s">
        <v>8</v>
      </c>
      <c r="N9" s="10">
        <v>0.54027777777777775</v>
      </c>
      <c r="O9" s="2" t="s">
        <v>103</v>
      </c>
      <c r="R9" s="4">
        <v>43669</v>
      </c>
      <c r="S9" s="2">
        <v>380</v>
      </c>
      <c r="U9" s="2" t="s">
        <v>123</v>
      </c>
      <c r="V9" s="14">
        <v>0.52986111111111112</v>
      </c>
      <c r="W9" s="2" t="s">
        <v>124</v>
      </c>
    </row>
    <row r="10" spans="1:24" x14ac:dyDescent="0.55000000000000004">
      <c r="A10" s="2">
        <v>3</v>
      </c>
      <c r="B10" s="4">
        <v>43665</v>
      </c>
      <c r="C10" s="74">
        <v>6228317</v>
      </c>
      <c r="E10" s="2">
        <v>30</v>
      </c>
      <c r="F10" s="15">
        <v>120</v>
      </c>
      <c r="G10" s="15">
        <v>74.350769999999997</v>
      </c>
      <c r="H10" s="15">
        <v>19.098179999999999</v>
      </c>
      <c r="I10" s="2">
        <v>475</v>
      </c>
      <c r="J10" s="91"/>
      <c r="K10" s="17"/>
      <c r="L10" s="88" t="s">
        <v>66</v>
      </c>
      <c r="M10" s="2" t="s">
        <v>111</v>
      </c>
      <c r="N10" s="10">
        <v>0.52847222222222223</v>
      </c>
      <c r="O10" s="2" t="s">
        <v>103</v>
      </c>
      <c r="R10" s="4">
        <v>43671</v>
      </c>
      <c r="S10" s="2">
        <v>435</v>
      </c>
      <c r="U10" s="2" t="s">
        <v>111</v>
      </c>
      <c r="V10" s="14">
        <v>0.39583333333333331</v>
      </c>
      <c r="W10" s="2"/>
    </row>
    <row r="11" spans="1:24" x14ac:dyDescent="0.55000000000000004">
      <c r="A11" s="2">
        <v>4</v>
      </c>
      <c r="B11" s="4">
        <v>43665</v>
      </c>
      <c r="C11" s="74">
        <v>6228318</v>
      </c>
      <c r="E11" s="2">
        <v>45</v>
      </c>
      <c r="F11" s="15">
        <v>120</v>
      </c>
      <c r="G11" s="15">
        <v>74.350769999999997</v>
      </c>
      <c r="H11" s="15">
        <v>19.098179999999999</v>
      </c>
      <c r="I11" s="2">
        <v>450</v>
      </c>
      <c r="J11" s="91"/>
      <c r="K11" s="17"/>
      <c r="L11" s="88" t="s">
        <v>66</v>
      </c>
      <c r="M11" s="2" t="s">
        <v>113</v>
      </c>
      <c r="N11" s="10">
        <v>0.52430555555555558</v>
      </c>
      <c r="O11" s="2" t="s">
        <v>103</v>
      </c>
      <c r="R11" s="4">
        <v>43669</v>
      </c>
      <c r="S11" s="2">
        <v>415</v>
      </c>
      <c r="U11" s="2" t="s">
        <v>113</v>
      </c>
      <c r="V11" s="14">
        <v>0.85902777777777783</v>
      </c>
      <c r="W11" s="2"/>
    </row>
    <row r="12" spans="1:24" s="32" customFormat="1" x14ac:dyDescent="0.55000000000000004">
      <c r="A12" s="102">
        <v>6</v>
      </c>
      <c r="B12" s="103">
        <v>28.07</v>
      </c>
      <c r="C12" s="104">
        <v>6228330</v>
      </c>
      <c r="D12" s="102"/>
      <c r="E12" s="102">
        <v>42</v>
      </c>
      <c r="F12" s="102">
        <v>120</v>
      </c>
      <c r="G12" s="34">
        <v>74.350769999999997</v>
      </c>
      <c r="H12" s="34">
        <v>19.098179999999999</v>
      </c>
      <c r="I12" s="102">
        <v>380</v>
      </c>
      <c r="J12" s="102"/>
      <c r="K12" s="102"/>
      <c r="L12" s="102" t="s">
        <v>9</v>
      </c>
      <c r="M12" s="102" t="s">
        <v>111</v>
      </c>
      <c r="N12" s="105">
        <v>0.63611111111111118</v>
      </c>
      <c r="O12" s="102" t="s">
        <v>103</v>
      </c>
      <c r="R12" s="106">
        <v>43677</v>
      </c>
      <c r="S12" s="107">
        <v>390</v>
      </c>
      <c r="T12" s="107"/>
      <c r="U12" s="107" t="s">
        <v>111</v>
      </c>
      <c r="V12" s="108">
        <v>0.35833333333333334</v>
      </c>
      <c r="W12" s="107" t="s">
        <v>130</v>
      </c>
    </row>
    <row r="13" spans="1:24" s="32" customFormat="1" x14ac:dyDescent="0.55000000000000004">
      <c r="A13" s="102">
        <v>5</v>
      </c>
      <c r="B13" s="103">
        <v>28.07</v>
      </c>
      <c r="C13" s="104">
        <v>6177992</v>
      </c>
      <c r="D13" s="102"/>
      <c r="E13" s="102">
        <v>16</v>
      </c>
      <c r="F13" s="102">
        <v>120</v>
      </c>
      <c r="G13" s="34">
        <v>74.350769999999997</v>
      </c>
      <c r="H13" s="34">
        <v>19.098179999999999</v>
      </c>
      <c r="I13" s="102">
        <v>460</v>
      </c>
      <c r="J13" s="102"/>
      <c r="K13" s="102"/>
      <c r="L13" s="102" t="s">
        <v>9</v>
      </c>
      <c r="M13" s="102" t="s">
        <v>111</v>
      </c>
      <c r="N13" s="105">
        <v>0.64583333333333337</v>
      </c>
      <c r="O13" s="102" t="s">
        <v>128</v>
      </c>
      <c r="R13" s="103">
        <v>43677</v>
      </c>
      <c r="S13" s="102">
        <v>475</v>
      </c>
      <c r="T13" s="102"/>
      <c r="U13" s="102" t="s">
        <v>111</v>
      </c>
      <c r="V13" s="109">
        <v>0.36458333333333331</v>
      </c>
      <c r="W13" s="102"/>
    </row>
    <row r="14" spans="1:24" x14ac:dyDescent="0.55000000000000004">
      <c r="A14" s="2">
        <v>4</v>
      </c>
      <c r="B14" s="4">
        <v>43674</v>
      </c>
      <c r="C14" s="74">
        <v>6228347</v>
      </c>
      <c r="E14" s="2">
        <v>2</v>
      </c>
      <c r="F14" s="2">
        <v>120</v>
      </c>
      <c r="G14" s="15">
        <v>74.350769999999997</v>
      </c>
      <c r="H14" s="15">
        <v>19.098179999999999</v>
      </c>
      <c r="I14" s="2">
        <v>350</v>
      </c>
      <c r="J14" s="91"/>
      <c r="K14" s="17"/>
      <c r="L14" s="98" t="s">
        <v>9</v>
      </c>
      <c r="M14" s="2" t="s">
        <v>113</v>
      </c>
      <c r="N14" s="10">
        <v>0.65486111111111112</v>
      </c>
      <c r="O14" s="2" t="s">
        <v>129</v>
      </c>
      <c r="R14" s="4">
        <v>43677</v>
      </c>
      <c r="S14" s="2">
        <v>345</v>
      </c>
      <c r="U14" s="2" t="s">
        <v>113</v>
      </c>
      <c r="V14" s="14">
        <v>0.36805555555555558</v>
      </c>
      <c r="W14" s="2"/>
    </row>
    <row r="15" spans="1:24" x14ac:dyDescent="0.55000000000000004">
      <c r="A15" s="2">
        <v>3</v>
      </c>
      <c r="B15" s="4">
        <v>43674</v>
      </c>
      <c r="C15" s="74">
        <v>6177991</v>
      </c>
      <c r="E15" s="2">
        <v>33</v>
      </c>
      <c r="F15" s="2">
        <v>120</v>
      </c>
      <c r="G15" s="15">
        <v>74.350769999999997</v>
      </c>
      <c r="H15" s="15">
        <v>19.098179999999999</v>
      </c>
      <c r="I15" s="2">
        <v>380</v>
      </c>
      <c r="J15" s="91"/>
      <c r="K15" s="17"/>
      <c r="L15" s="98" t="s">
        <v>9</v>
      </c>
      <c r="M15" s="2" t="s">
        <v>111</v>
      </c>
      <c r="N15" s="10">
        <v>0.65138888888888891</v>
      </c>
      <c r="O15" s="2" t="s">
        <v>103</v>
      </c>
      <c r="R15" s="4">
        <v>43677</v>
      </c>
      <c r="S15" s="2">
        <v>375</v>
      </c>
      <c r="U15" s="2" t="s">
        <v>111</v>
      </c>
      <c r="V15" s="14">
        <v>0.71527777777777779</v>
      </c>
      <c r="W15" s="2"/>
    </row>
    <row r="16" spans="1:24" x14ac:dyDescent="0.55000000000000004">
      <c r="A16" s="2"/>
      <c r="B16" s="4"/>
      <c r="G16" s="15"/>
      <c r="H16" s="15"/>
      <c r="J16" s="91"/>
      <c r="K16" s="17"/>
      <c r="L16" s="84"/>
      <c r="N16" s="10"/>
      <c r="V16" s="14"/>
      <c r="W16" s="2"/>
    </row>
    <row r="17" spans="1:24" x14ac:dyDescent="0.55000000000000004">
      <c r="A17" s="2"/>
      <c r="B17" s="4"/>
      <c r="J17" s="91"/>
      <c r="K17" s="17"/>
      <c r="L17" s="84"/>
      <c r="N17" s="10"/>
      <c r="V17" s="14"/>
    </row>
    <row r="18" spans="1:24" ht="12.6" customHeight="1" x14ac:dyDescent="0.55000000000000004">
      <c r="A18" s="1" t="s">
        <v>2</v>
      </c>
      <c r="B18" s="100"/>
      <c r="J18" s="91"/>
    </row>
    <row r="19" spans="1:24" s="1" customFormat="1" ht="14.7" thickBot="1" x14ac:dyDescent="0.6">
      <c r="A19" s="6" t="s">
        <v>13</v>
      </c>
      <c r="B19" s="7" t="s">
        <v>3</v>
      </c>
      <c r="C19" s="101" t="s">
        <v>20</v>
      </c>
      <c r="D19" s="6" t="s">
        <v>17</v>
      </c>
      <c r="E19" s="6" t="s">
        <v>19</v>
      </c>
      <c r="F19" s="6"/>
      <c r="G19" s="6" t="s">
        <v>118</v>
      </c>
      <c r="H19" s="6" t="s">
        <v>117</v>
      </c>
      <c r="I19" s="6" t="s">
        <v>4</v>
      </c>
      <c r="J19" s="83"/>
      <c r="K19" s="6" t="s">
        <v>1</v>
      </c>
      <c r="L19" s="83" t="s">
        <v>5</v>
      </c>
      <c r="M19" s="6" t="s">
        <v>14</v>
      </c>
      <c r="N19" s="6" t="s">
        <v>6</v>
      </c>
      <c r="O19" s="6" t="s">
        <v>15</v>
      </c>
      <c r="P19" s="8" t="s">
        <v>16</v>
      </c>
      <c r="R19" s="12" t="s">
        <v>3</v>
      </c>
      <c r="S19" s="13" t="s">
        <v>4</v>
      </c>
      <c r="T19" s="13" t="s">
        <v>26</v>
      </c>
      <c r="U19" s="13" t="s">
        <v>14</v>
      </c>
      <c r="V19" s="13" t="s">
        <v>6</v>
      </c>
      <c r="W19" s="11" t="s">
        <v>21</v>
      </c>
      <c r="X19" s="1" t="s">
        <v>108</v>
      </c>
    </row>
    <row r="20" spans="1:24" s="87" customFormat="1" x14ac:dyDescent="0.55000000000000004">
      <c r="A20" s="15">
        <v>1</v>
      </c>
      <c r="B20" s="52">
        <v>43663</v>
      </c>
      <c r="C20" s="30">
        <v>6228603</v>
      </c>
      <c r="D20" s="15"/>
      <c r="E20" s="15">
        <v>48</v>
      </c>
      <c r="F20" s="16">
        <v>120</v>
      </c>
      <c r="G20" s="16">
        <v>74.348050000000001</v>
      </c>
      <c r="H20" s="16">
        <v>19.09347</v>
      </c>
      <c r="I20" s="15">
        <v>465</v>
      </c>
      <c r="J20" s="90">
        <v>318</v>
      </c>
      <c r="L20" s="86" t="s">
        <v>66</v>
      </c>
      <c r="M20" s="15" t="s">
        <v>8</v>
      </c>
      <c r="N20" s="24">
        <v>0.58680555555555558</v>
      </c>
      <c r="O20" s="15" t="s">
        <v>103</v>
      </c>
      <c r="P20" s="16" t="s">
        <v>105</v>
      </c>
      <c r="Q20" s="16"/>
      <c r="R20" s="94">
        <v>43673</v>
      </c>
      <c r="S20" s="95">
        <v>375</v>
      </c>
      <c r="T20" s="95"/>
      <c r="U20" s="95" t="s">
        <v>111</v>
      </c>
      <c r="V20" s="96">
        <v>0.79652777777777783</v>
      </c>
      <c r="W20" s="97" t="s">
        <v>126</v>
      </c>
    </row>
    <row r="21" spans="1:24" s="16" customFormat="1" x14ac:dyDescent="0.55000000000000004">
      <c r="A21" s="15">
        <v>2</v>
      </c>
      <c r="B21" s="52">
        <v>43663</v>
      </c>
      <c r="C21" s="30">
        <v>6177978</v>
      </c>
      <c r="D21" s="15"/>
      <c r="E21" s="15">
        <v>35</v>
      </c>
      <c r="F21" s="16">
        <v>120</v>
      </c>
      <c r="G21" s="16">
        <v>74.348050000000001</v>
      </c>
      <c r="H21" s="16">
        <v>19.09347</v>
      </c>
      <c r="I21" s="15">
        <v>415</v>
      </c>
      <c r="J21" s="90">
        <v>317</v>
      </c>
      <c r="L21" s="86" t="s">
        <v>66</v>
      </c>
      <c r="M21" s="15" t="s">
        <v>113</v>
      </c>
      <c r="N21" s="24">
        <v>0.57638888888888895</v>
      </c>
      <c r="O21" s="15" t="s">
        <v>103</v>
      </c>
      <c r="R21" s="22">
        <v>43669</v>
      </c>
      <c r="S21" s="56">
        <v>345</v>
      </c>
      <c r="T21" s="56"/>
      <c r="U21" s="56" t="s">
        <v>113</v>
      </c>
      <c r="V21" s="57">
        <v>0.54861111111111105</v>
      </c>
      <c r="W21" s="58"/>
    </row>
    <row r="22" spans="1:24" s="16" customFormat="1" x14ac:dyDescent="0.55000000000000004">
      <c r="A22" s="15">
        <v>4</v>
      </c>
      <c r="B22" s="52">
        <v>43663</v>
      </c>
      <c r="C22" s="30">
        <v>6228331</v>
      </c>
      <c r="D22" s="15"/>
      <c r="E22" s="15">
        <v>38</v>
      </c>
      <c r="F22" s="16">
        <v>120</v>
      </c>
      <c r="G22" s="16">
        <v>74.348050000000001</v>
      </c>
      <c r="H22" s="16">
        <v>19.09347</v>
      </c>
      <c r="I22" s="15">
        <f>465-30</f>
        <v>435</v>
      </c>
      <c r="J22" s="90"/>
      <c r="L22" s="86" t="s">
        <v>66</v>
      </c>
      <c r="M22" s="15" t="s">
        <v>111</v>
      </c>
      <c r="N22" s="24">
        <v>0.57291666666666663</v>
      </c>
      <c r="O22" s="15" t="s">
        <v>103</v>
      </c>
      <c r="R22" s="22">
        <v>43667</v>
      </c>
      <c r="S22" s="56">
        <v>420</v>
      </c>
      <c r="T22" s="56"/>
      <c r="U22" s="56" t="s">
        <v>111</v>
      </c>
      <c r="V22" s="57">
        <v>0.47569444444444442</v>
      </c>
      <c r="W22" s="58"/>
    </row>
    <row r="23" spans="1:24" s="30" customFormat="1" x14ac:dyDescent="0.55000000000000004">
      <c r="A23" s="51">
        <v>4</v>
      </c>
      <c r="B23" s="52">
        <v>43665</v>
      </c>
      <c r="C23" s="30">
        <v>6177600</v>
      </c>
      <c r="D23" s="51"/>
      <c r="E23" s="53">
        <v>2</v>
      </c>
      <c r="F23" s="53">
        <v>120</v>
      </c>
      <c r="G23" s="16">
        <v>74.348050000000001</v>
      </c>
      <c r="H23" s="16">
        <v>19.09347</v>
      </c>
      <c r="I23" s="51">
        <v>425</v>
      </c>
      <c r="J23" s="81"/>
      <c r="K23" s="51"/>
      <c r="L23" s="81" t="s">
        <v>79</v>
      </c>
      <c r="M23" s="51" t="s">
        <v>111</v>
      </c>
      <c r="N23" s="66">
        <v>0.58680555555555558</v>
      </c>
      <c r="O23" s="51" t="s">
        <v>103</v>
      </c>
      <c r="R23" s="52">
        <v>43670</v>
      </c>
      <c r="S23" s="51">
        <v>405</v>
      </c>
      <c r="T23" s="51"/>
      <c r="U23" s="51" t="s">
        <v>111</v>
      </c>
      <c r="V23" s="68">
        <v>0.57638888888888895</v>
      </c>
      <c r="X23" s="30" t="s">
        <v>109</v>
      </c>
    </row>
    <row r="24" spans="1:24" s="30" customFormat="1" x14ac:dyDescent="0.55000000000000004">
      <c r="A24" s="51">
        <v>1</v>
      </c>
      <c r="B24" s="52">
        <v>43674</v>
      </c>
      <c r="C24" s="30">
        <v>6228601</v>
      </c>
      <c r="D24" s="51"/>
      <c r="E24" s="53">
        <v>35</v>
      </c>
      <c r="F24" s="53">
        <v>120</v>
      </c>
      <c r="G24" s="16">
        <v>74.348050000000001</v>
      </c>
      <c r="H24" s="16">
        <v>19.09347</v>
      </c>
      <c r="I24" s="51">
        <v>420</v>
      </c>
      <c r="J24" s="81">
        <v>340</v>
      </c>
      <c r="K24" s="51"/>
      <c r="L24" s="81" t="s">
        <v>79</v>
      </c>
      <c r="M24" s="51" t="s">
        <v>111</v>
      </c>
      <c r="N24" s="66">
        <v>0.5708333333333333</v>
      </c>
      <c r="O24" s="51" t="s">
        <v>103</v>
      </c>
      <c r="R24" s="52">
        <v>43677</v>
      </c>
      <c r="S24" s="51">
        <v>425</v>
      </c>
      <c r="T24" s="51"/>
      <c r="U24" s="66" t="s">
        <v>111</v>
      </c>
      <c r="V24" s="68">
        <v>0.625</v>
      </c>
    </row>
    <row r="25" spans="1:24" s="30" customFormat="1" x14ac:dyDescent="0.55000000000000004">
      <c r="A25" s="51">
        <v>2</v>
      </c>
      <c r="B25" s="52">
        <v>43674</v>
      </c>
      <c r="C25" s="30">
        <v>6177599</v>
      </c>
      <c r="D25" s="51"/>
      <c r="E25" s="53">
        <v>21</v>
      </c>
      <c r="F25" s="53">
        <v>120</v>
      </c>
      <c r="G25" s="16">
        <v>74.348050000000001</v>
      </c>
      <c r="H25" s="16">
        <v>19.09347</v>
      </c>
      <c r="I25" s="51">
        <v>400</v>
      </c>
      <c r="J25" s="81">
        <v>329</v>
      </c>
      <c r="K25" s="51"/>
      <c r="L25" s="81" t="s">
        <v>79</v>
      </c>
      <c r="M25" s="51" t="s">
        <v>113</v>
      </c>
      <c r="N25" s="66">
        <v>0.57638888888888895</v>
      </c>
      <c r="O25" s="51" t="s">
        <v>103</v>
      </c>
      <c r="R25" s="52">
        <v>43677</v>
      </c>
      <c r="S25" s="51">
        <v>390</v>
      </c>
      <c r="T25" s="51"/>
      <c r="U25" s="51" t="s">
        <v>113</v>
      </c>
      <c r="V25" s="68">
        <v>0.63124999999999998</v>
      </c>
    </row>
    <row r="26" spans="1:24" s="16" customFormat="1" x14ac:dyDescent="0.55000000000000004">
      <c r="A26" s="15"/>
      <c r="B26" s="22"/>
      <c r="C26" s="30"/>
      <c r="D26" s="15"/>
      <c r="E26" s="15"/>
      <c r="F26" s="15"/>
      <c r="I26" s="15"/>
      <c r="J26" s="90"/>
      <c r="K26" s="15"/>
      <c r="L26" s="84"/>
      <c r="M26" s="15"/>
      <c r="N26" s="24"/>
      <c r="O26" s="15"/>
      <c r="R26" s="22"/>
      <c r="S26" s="15"/>
      <c r="T26" s="15"/>
      <c r="U26" s="15"/>
      <c r="V26" s="29"/>
    </row>
    <row r="27" spans="1:24" ht="12.6" customHeight="1" x14ac:dyDescent="0.55000000000000004">
      <c r="A27" s="1" t="s">
        <v>10</v>
      </c>
      <c r="B27" s="100"/>
      <c r="J27" s="91"/>
      <c r="Q27" s="16"/>
    </row>
    <row r="28" spans="1:24" s="1" customFormat="1" ht="14.7" thickBot="1" x14ac:dyDescent="0.6">
      <c r="A28" s="6" t="s">
        <v>13</v>
      </c>
      <c r="B28" s="7" t="s">
        <v>3</v>
      </c>
      <c r="C28" s="101" t="s">
        <v>20</v>
      </c>
      <c r="D28" s="6"/>
      <c r="E28" s="6" t="s">
        <v>12</v>
      </c>
      <c r="F28" s="6"/>
      <c r="G28" s="6" t="s">
        <v>118</v>
      </c>
      <c r="H28" s="6" t="s">
        <v>117</v>
      </c>
      <c r="I28" s="6" t="s">
        <v>4</v>
      </c>
      <c r="J28" s="83"/>
      <c r="K28" s="6" t="s">
        <v>1</v>
      </c>
      <c r="L28" s="83" t="s">
        <v>5</v>
      </c>
      <c r="M28" s="6" t="s">
        <v>14</v>
      </c>
      <c r="N28" s="6" t="s">
        <v>6</v>
      </c>
      <c r="O28" s="6" t="s">
        <v>15</v>
      </c>
      <c r="P28" s="8" t="s">
        <v>16</v>
      </c>
      <c r="Q28" s="18"/>
      <c r="R28" s="12" t="s">
        <v>3</v>
      </c>
      <c r="S28" s="13" t="s">
        <v>4</v>
      </c>
      <c r="T28" s="13" t="s">
        <v>26</v>
      </c>
      <c r="U28" s="13" t="s">
        <v>14</v>
      </c>
      <c r="V28" s="13" t="s">
        <v>6</v>
      </c>
      <c r="W28" s="11" t="s">
        <v>21</v>
      </c>
    </row>
    <row r="29" spans="1:24" x14ac:dyDescent="0.55000000000000004">
      <c r="A29" s="15">
        <v>1</v>
      </c>
      <c r="B29" s="22">
        <v>43661</v>
      </c>
      <c r="C29" s="51">
        <v>6177993</v>
      </c>
      <c r="D29" s="15"/>
      <c r="E29" s="15">
        <v>10</v>
      </c>
      <c r="F29" s="15">
        <v>120</v>
      </c>
      <c r="G29" s="15">
        <v>74.343369999999993</v>
      </c>
      <c r="H29" s="92">
        <v>19.09</v>
      </c>
      <c r="I29" s="15">
        <f>500-35</f>
        <v>465</v>
      </c>
      <c r="J29" s="90"/>
      <c r="K29" s="17"/>
      <c r="L29" s="84" t="s">
        <v>66</v>
      </c>
      <c r="M29" s="15" t="s">
        <v>8</v>
      </c>
      <c r="N29" s="24">
        <v>0.67708333333333337</v>
      </c>
      <c r="O29" s="15" t="s">
        <v>103</v>
      </c>
      <c r="P29" s="16"/>
      <c r="Q29" s="20"/>
      <c r="R29" s="22">
        <v>43667</v>
      </c>
      <c r="S29" s="26">
        <v>465</v>
      </c>
      <c r="T29" s="26"/>
      <c r="U29" s="15" t="s">
        <v>111</v>
      </c>
      <c r="V29" s="23">
        <v>0.75347222222222221</v>
      </c>
      <c r="W29" s="16"/>
    </row>
    <row r="30" spans="1:24" s="74" customFormat="1" x14ac:dyDescent="0.55000000000000004">
      <c r="A30" s="51">
        <v>2</v>
      </c>
      <c r="B30" s="52">
        <v>43661</v>
      </c>
      <c r="C30" s="30">
        <v>6228611</v>
      </c>
      <c r="D30" s="51"/>
      <c r="E30" s="51">
        <v>1</v>
      </c>
      <c r="F30" s="51">
        <v>120</v>
      </c>
      <c r="G30" s="15">
        <v>74.343369999999993</v>
      </c>
      <c r="H30" s="92">
        <v>19.09</v>
      </c>
      <c r="I30" s="51">
        <f>505-35</f>
        <v>470</v>
      </c>
      <c r="J30" s="81"/>
      <c r="K30" s="65"/>
      <c r="L30" s="81" t="s">
        <v>66</v>
      </c>
      <c r="M30" s="51" t="s">
        <v>113</v>
      </c>
      <c r="N30" s="66">
        <v>0.68263888888888891</v>
      </c>
      <c r="O30" s="51" t="s">
        <v>97</v>
      </c>
      <c r="P30" s="30" t="s">
        <v>98</v>
      </c>
      <c r="Q30" s="67"/>
      <c r="R30" s="52">
        <v>43666</v>
      </c>
      <c r="S30" s="53">
        <v>420</v>
      </c>
      <c r="T30" s="53"/>
      <c r="U30" s="51" t="s">
        <v>113</v>
      </c>
      <c r="V30" s="68">
        <v>0.82500000000000007</v>
      </c>
      <c r="W30" s="30" t="s">
        <v>114</v>
      </c>
    </row>
    <row r="31" spans="1:24" s="74" customFormat="1" x14ac:dyDescent="0.55000000000000004">
      <c r="A31" s="51">
        <v>7</v>
      </c>
      <c r="B31" s="52">
        <v>43661</v>
      </c>
      <c r="C31" s="30">
        <v>6228332</v>
      </c>
      <c r="D31" s="51"/>
      <c r="E31" s="51">
        <v>11</v>
      </c>
      <c r="F31" s="15">
        <v>120</v>
      </c>
      <c r="G31" s="15">
        <v>74.343369999999993</v>
      </c>
      <c r="H31" s="92">
        <v>19.09</v>
      </c>
      <c r="I31" s="51">
        <f>460-35</f>
        <v>425</v>
      </c>
      <c r="J31" s="81"/>
      <c r="K31" s="65"/>
      <c r="L31" s="81" t="s">
        <v>66</v>
      </c>
      <c r="M31" s="51" t="s">
        <v>7</v>
      </c>
      <c r="N31" s="66">
        <v>0.70833333333333337</v>
      </c>
      <c r="O31" s="66" t="s">
        <v>99</v>
      </c>
      <c r="P31" s="30"/>
      <c r="Q31" s="67"/>
      <c r="R31" s="52">
        <v>43667</v>
      </c>
      <c r="S31" s="53">
        <v>390</v>
      </c>
      <c r="T31" s="53"/>
      <c r="U31" s="51" t="s">
        <v>113</v>
      </c>
      <c r="V31" s="68">
        <v>0.49652777777777773</v>
      </c>
      <c r="W31" s="30"/>
    </row>
    <row r="32" spans="1:24" s="74" customFormat="1" x14ac:dyDescent="0.55000000000000004">
      <c r="A32" s="15">
        <v>4</v>
      </c>
      <c r="B32" s="22">
        <v>43661</v>
      </c>
      <c r="C32" s="30">
        <v>6177982</v>
      </c>
      <c r="D32" s="15"/>
      <c r="E32" s="15">
        <v>13</v>
      </c>
      <c r="F32" s="51">
        <v>120</v>
      </c>
      <c r="G32" s="15">
        <v>74.343369999999993</v>
      </c>
      <c r="H32" s="92">
        <v>19.09</v>
      </c>
      <c r="I32" s="15">
        <v>460</v>
      </c>
      <c r="J32" s="90">
        <v>322</v>
      </c>
      <c r="K32" s="2"/>
      <c r="L32" s="84" t="s">
        <v>66</v>
      </c>
      <c r="M32" s="15" t="s">
        <v>8</v>
      </c>
      <c r="N32" s="24">
        <v>0.71875</v>
      </c>
      <c r="O32" s="15" t="s">
        <v>100</v>
      </c>
      <c r="P32" s="15"/>
      <c r="Q32" s="20"/>
      <c r="R32" s="22">
        <v>43666</v>
      </c>
      <c r="S32" s="15">
        <v>440</v>
      </c>
      <c r="T32" s="15"/>
      <c r="U32" s="15" t="s">
        <v>111</v>
      </c>
      <c r="V32" s="23">
        <v>0.80555555555555547</v>
      </c>
      <c r="W32" s="16" t="s">
        <v>112</v>
      </c>
    </row>
    <row r="33" spans="1:23" s="74" customFormat="1" x14ac:dyDescent="0.55000000000000004">
      <c r="A33" s="51">
        <v>8</v>
      </c>
      <c r="B33" s="52">
        <v>43661</v>
      </c>
      <c r="C33" s="30">
        <v>6177983</v>
      </c>
      <c r="D33" s="51"/>
      <c r="E33" s="51">
        <v>46</v>
      </c>
      <c r="F33" s="15">
        <v>120</v>
      </c>
      <c r="G33" s="15">
        <v>74.343369999999993</v>
      </c>
      <c r="H33" s="92">
        <v>19.09</v>
      </c>
      <c r="I33" s="51">
        <f>505-35</f>
        <v>470</v>
      </c>
      <c r="J33" s="81">
        <v>330</v>
      </c>
      <c r="L33" s="81" t="s">
        <v>66</v>
      </c>
      <c r="M33" s="51" t="s">
        <v>116</v>
      </c>
      <c r="N33" s="66">
        <v>0.72569444444444453</v>
      </c>
      <c r="O33" s="51" t="s">
        <v>103</v>
      </c>
      <c r="P33" s="51" t="s">
        <v>102</v>
      </c>
      <c r="Q33" s="67"/>
      <c r="R33" s="52">
        <v>43671</v>
      </c>
      <c r="S33" s="51">
        <v>435</v>
      </c>
      <c r="T33" s="51"/>
      <c r="U33" s="51" t="s">
        <v>116</v>
      </c>
      <c r="V33" s="68">
        <v>0.62152777777777779</v>
      </c>
      <c r="W33" s="30"/>
    </row>
    <row r="34" spans="1:23" s="32" customFormat="1" x14ac:dyDescent="0.55000000000000004">
      <c r="A34" s="34">
        <v>2</v>
      </c>
      <c r="B34" s="35">
        <v>43671</v>
      </c>
      <c r="C34" s="110">
        <v>6228329</v>
      </c>
      <c r="D34" s="34"/>
      <c r="E34" s="34">
        <v>11</v>
      </c>
      <c r="F34" s="34">
        <v>120</v>
      </c>
      <c r="G34" s="34">
        <v>74.343369999999993</v>
      </c>
      <c r="H34" s="111">
        <v>19.09</v>
      </c>
      <c r="I34" s="34">
        <v>365</v>
      </c>
      <c r="J34" s="34"/>
      <c r="K34" s="33"/>
      <c r="L34" s="34" t="s">
        <v>9</v>
      </c>
      <c r="M34" s="34" t="s">
        <v>113</v>
      </c>
      <c r="N34" s="40">
        <v>0.7104166666666667</v>
      </c>
      <c r="O34" s="34" t="s">
        <v>125</v>
      </c>
      <c r="P34" s="37"/>
      <c r="Q34" s="41"/>
      <c r="R34" s="35"/>
      <c r="S34" s="38"/>
      <c r="T34" s="38"/>
      <c r="U34" s="34"/>
      <c r="V34" s="42"/>
      <c r="W34" s="37"/>
    </row>
    <row r="35" spans="1:23" x14ac:dyDescent="0.55000000000000004">
      <c r="A35" s="51">
        <v>7</v>
      </c>
      <c r="B35" s="52">
        <v>43671</v>
      </c>
      <c r="C35" s="30">
        <v>6228609</v>
      </c>
      <c r="D35" s="51"/>
      <c r="E35" s="51">
        <v>31</v>
      </c>
      <c r="F35" s="15">
        <v>120</v>
      </c>
      <c r="G35" s="15">
        <v>74.343369999999993</v>
      </c>
      <c r="H35" s="92">
        <v>19.09</v>
      </c>
      <c r="I35" s="51">
        <v>435</v>
      </c>
      <c r="J35" s="81"/>
      <c r="K35" s="65"/>
      <c r="L35" s="81" t="s">
        <v>9</v>
      </c>
      <c r="M35" s="51" t="s">
        <v>111</v>
      </c>
      <c r="N35" s="66">
        <v>0.625</v>
      </c>
      <c r="O35" s="66" t="s">
        <v>103</v>
      </c>
      <c r="P35" s="30"/>
      <c r="R35" s="4">
        <v>43675</v>
      </c>
      <c r="S35" s="2">
        <v>385</v>
      </c>
      <c r="U35" s="2" t="s">
        <v>111</v>
      </c>
      <c r="V35" s="14">
        <v>0.63750000000000007</v>
      </c>
    </row>
    <row r="36" spans="1:23" x14ac:dyDescent="0.55000000000000004">
      <c r="A36" s="15">
        <v>4</v>
      </c>
      <c r="B36" s="22">
        <v>43671</v>
      </c>
      <c r="C36" s="30">
        <v>6228606</v>
      </c>
      <c r="D36" s="15"/>
      <c r="E36" s="15">
        <v>49</v>
      </c>
      <c r="F36" s="51">
        <v>120</v>
      </c>
      <c r="G36" s="15">
        <v>74.343369999999993</v>
      </c>
      <c r="H36" s="92">
        <v>19.09</v>
      </c>
      <c r="I36" s="15">
        <v>365</v>
      </c>
      <c r="J36" s="90">
        <v>315</v>
      </c>
      <c r="L36" s="93" t="s">
        <v>9</v>
      </c>
      <c r="M36" s="15" t="s">
        <v>111</v>
      </c>
      <c r="N36" s="24">
        <v>0.63055555555555554</v>
      </c>
      <c r="O36" s="15" t="s">
        <v>103</v>
      </c>
      <c r="P36" s="15"/>
      <c r="Q36" s="20"/>
      <c r="R36" s="22">
        <v>43675</v>
      </c>
      <c r="S36" s="15">
        <v>375</v>
      </c>
      <c r="T36" s="15"/>
      <c r="U36" s="15" t="s">
        <v>111</v>
      </c>
      <c r="V36" s="23">
        <v>0.63472222222222219</v>
      </c>
      <c r="W36" s="16"/>
    </row>
    <row r="37" spans="1:23" s="74" customFormat="1" x14ac:dyDescent="0.55000000000000004">
      <c r="A37" s="51">
        <v>8</v>
      </c>
      <c r="B37" s="52">
        <v>43674</v>
      </c>
      <c r="C37" s="30">
        <v>6177985</v>
      </c>
      <c r="D37" s="51"/>
      <c r="E37" s="51">
        <v>32</v>
      </c>
      <c r="F37" s="15">
        <v>120</v>
      </c>
      <c r="G37" s="15">
        <v>74.343369999999993</v>
      </c>
      <c r="H37" s="92">
        <v>19.09</v>
      </c>
      <c r="I37" s="51">
        <v>390</v>
      </c>
      <c r="J37" s="81">
        <v>319</v>
      </c>
      <c r="L37" s="81" t="s">
        <v>9</v>
      </c>
      <c r="M37" s="72" t="s">
        <v>111</v>
      </c>
      <c r="N37" s="75">
        <v>0.60277777777777775</v>
      </c>
      <c r="O37" s="72" t="s">
        <v>103</v>
      </c>
      <c r="R37" s="74">
        <v>1.08</v>
      </c>
      <c r="S37" s="15">
        <v>390</v>
      </c>
      <c r="U37" s="72" t="s">
        <v>111</v>
      </c>
      <c r="V37" s="77">
        <v>0.71388888888888891</v>
      </c>
    </row>
    <row r="38" spans="1:23" s="32" customFormat="1" x14ac:dyDescent="0.55000000000000004">
      <c r="A38" s="34"/>
      <c r="B38" s="35"/>
      <c r="C38" s="30"/>
      <c r="D38" s="34"/>
      <c r="E38" s="34"/>
      <c r="F38" s="34"/>
      <c r="G38" s="37"/>
      <c r="H38" s="37"/>
      <c r="I38" s="34"/>
      <c r="J38" s="85"/>
      <c r="K38" s="33"/>
      <c r="L38" s="85"/>
      <c r="M38" s="34"/>
      <c r="N38" s="40"/>
      <c r="O38" s="34"/>
      <c r="P38" s="37"/>
      <c r="Q38" s="41"/>
      <c r="R38" s="35"/>
      <c r="S38" s="34"/>
      <c r="T38" s="34"/>
      <c r="U38" s="34"/>
      <c r="V38" s="42"/>
      <c r="W38" s="37"/>
    </row>
    <row r="39" spans="1:23" s="32" customFormat="1" x14ac:dyDescent="0.55000000000000004">
      <c r="A39" s="1" t="s">
        <v>106</v>
      </c>
      <c r="B39" s="100"/>
      <c r="C39" s="74"/>
      <c r="D39" s="2"/>
      <c r="E39" s="2"/>
      <c r="F39" s="2"/>
      <c r="G39"/>
      <c r="H39"/>
      <c r="I39" s="2"/>
      <c r="J39" s="2"/>
      <c r="K39" s="2"/>
      <c r="L39" s="82"/>
      <c r="M39" s="2"/>
      <c r="N39" s="2"/>
      <c r="O39" s="2"/>
      <c r="P39"/>
      <c r="Q39" s="16"/>
      <c r="R39" s="4"/>
      <c r="S39" s="2"/>
      <c r="T39" s="2"/>
      <c r="U39" s="2"/>
      <c r="V39"/>
      <c r="W39"/>
    </row>
    <row r="40" spans="1:23" ht="14.7" thickBot="1" x14ac:dyDescent="0.6">
      <c r="A40" s="6" t="s">
        <v>13</v>
      </c>
      <c r="B40" s="7" t="s">
        <v>3</v>
      </c>
      <c r="C40" s="101" t="s">
        <v>20</v>
      </c>
      <c r="D40" s="6"/>
      <c r="E40" s="6" t="s">
        <v>12</v>
      </c>
      <c r="F40" s="6"/>
      <c r="G40" s="6" t="s">
        <v>119</v>
      </c>
      <c r="H40" s="6" t="s">
        <v>117</v>
      </c>
      <c r="I40" s="6" t="s">
        <v>4</v>
      </c>
      <c r="J40" s="6"/>
      <c r="K40" s="6" t="s">
        <v>1</v>
      </c>
      <c r="L40" s="83" t="s">
        <v>5</v>
      </c>
      <c r="M40" s="6" t="s">
        <v>14</v>
      </c>
      <c r="N40" s="6" t="s">
        <v>6</v>
      </c>
      <c r="O40" s="6" t="s">
        <v>15</v>
      </c>
      <c r="P40" s="8" t="s">
        <v>16</v>
      </c>
      <c r="Q40" s="18"/>
      <c r="R40" s="12" t="s">
        <v>3</v>
      </c>
      <c r="S40" s="13" t="s">
        <v>4</v>
      </c>
      <c r="T40" s="13" t="s">
        <v>26</v>
      </c>
      <c r="U40" s="13" t="s">
        <v>14</v>
      </c>
      <c r="V40" s="13" t="s">
        <v>6</v>
      </c>
      <c r="W40" s="11" t="s">
        <v>21</v>
      </c>
    </row>
    <row r="41" spans="1:23" x14ac:dyDescent="0.55000000000000004">
      <c r="A41" s="15">
        <v>3</v>
      </c>
      <c r="B41" s="22">
        <v>43663</v>
      </c>
      <c r="C41" s="51">
        <v>6228348</v>
      </c>
      <c r="D41" s="15"/>
      <c r="E41" s="15">
        <v>49</v>
      </c>
      <c r="F41" s="15">
        <v>120</v>
      </c>
      <c r="G41" s="15">
        <v>74.348050000000001</v>
      </c>
      <c r="H41" s="15">
        <v>19.09111</v>
      </c>
      <c r="I41" s="15">
        <f>525-30</f>
        <v>495</v>
      </c>
      <c r="J41" s="90">
        <v>318</v>
      </c>
      <c r="L41" s="86" t="s">
        <v>66</v>
      </c>
      <c r="M41" s="15" t="s">
        <v>113</v>
      </c>
      <c r="N41" s="24">
        <v>0.60416666666666663</v>
      </c>
      <c r="O41" s="15" t="s">
        <v>103</v>
      </c>
      <c r="P41" s="16"/>
      <c r="Q41" s="20"/>
      <c r="R41" s="22" t="s">
        <v>121</v>
      </c>
      <c r="S41" s="26">
        <v>445</v>
      </c>
      <c r="T41" s="26"/>
      <c r="U41" s="15" t="s">
        <v>113</v>
      </c>
      <c r="V41" s="23">
        <v>0.55763888888888891</v>
      </c>
      <c r="W41" s="16"/>
    </row>
    <row r="42" spans="1:23" x14ac:dyDescent="0.55000000000000004">
      <c r="A42" s="15">
        <v>6</v>
      </c>
      <c r="B42" s="22">
        <v>43665</v>
      </c>
      <c r="C42" s="30">
        <v>6228349</v>
      </c>
      <c r="D42" s="15"/>
      <c r="E42" s="15">
        <v>33</v>
      </c>
      <c r="F42" s="15">
        <v>120</v>
      </c>
      <c r="G42" s="15">
        <v>74.348050000000001</v>
      </c>
      <c r="H42" s="15">
        <v>19.09111</v>
      </c>
      <c r="I42" s="15">
        <v>455</v>
      </c>
      <c r="J42" s="90">
        <v>324</v>
      </c>
      <c r="L42" s="88" t="s">
        <v>66</v>
      </c>
      <c r="M42" s="15" t="s">
        <v>8</v>
      </c>
      <c r="N42" s="24">
        <v>0.5625</v>
      </c>
      <c r="O42" s="15" t="s">
        <v>103</v>
      </c>
      <c r="P42" s="16"/>
      <c r="Q42" s="20"/>
      <c r="R42" s="22" t="s">
        <v>121</v>
      </c>
      <c r="S42" s="15">
        <v>420</v>
      </c>
      <c r="T42" s="15"/>
      <c r="U42" s="15" t="s">
        <v>8</v>
      </c>
      <c r="V42" s="23">
        <v>0.72430555555555554</v>
      </c>
      <c r="W42" s="16"/>
    </row>
    <row r="43" spans="1:23" x14ac:dyDescent="0.55000000000000004">
      <c r="A43" s="2">
        <v>5</v>
      </c>
      <c r="B43" s="2">
        <v>19.07</v>
      </c>
      <c r="C43" s="74">
        <v>6228350</v>
      </c>
      <c r="E43" s="2">
        <v>32</v>
      </c>
      <c r="F43" s="2">
        <v>120</v>
      </c>
      <c r="G43" s="15">
        <v>74.348050000000001</v>
      </c>
      <c r="H43" s="15">
        <v>19.09111</v>
      </c>
      <c r="I43" s="2">
        <v>430</v>
      </c>
      <c r="J43" s="91">
        <v>320</v>
      </c>
      <c r="L43" s="89" t="s">
        <v>66</v>
      </c>
      <c r="M43" s="2" t="s">
        <v>111</v>
      </c>
      <c r="N43" s="10">
        <v>0.57291666666666663</v>
      </c>
      <c r="O43" s="2" t="s">
        <v>103</v>
      </c>
      <c r="R43" s="4">
        <v>43669</v>
      </c>
      <c r="S43" s="2">
        <v>370</v>
      </c>
      <c r="U43" s="2" t="s">
        <v>122</v>
      </c>
      <c r="V43" s="14">
        <v>0.72916666666666663</v>
      </c>
    </row>
    <row r="44" spans="1:23" s="32" customFormat="1" x14ac:dyDescent="0.55000000000000004">
      <c r="A44" s="102">
        <v>5</v>
      </c>
      <c r="B44" s="102">
        <v>28.07</v>
      </c>
      <c r="C44" s="104">
        <v>6228614</v>
      </c>
      <c r="D44" s="102"/>
      <c r="E44" s="102">
        <v>30</v>
      </c>
      <c r="F44" s="102">
        <v>120</v>
      </c>
      <c r="G44" s="34">
        <v>74.348050000000001</v>
      </c>
      <c r="H44" s="34">
        <v>19.09111</v>
      </c>
      <c r="I44" s="102">
        <v>420</v>
      </c>
      <c r="J44" s="102">
        <v>330</v>
      </c>
      <c r="K44" s="102"/>
      <c r="L44" s="102" t="s">
        <v>79</v>
      </c>
      <c r="M44" s="102" t="s">
        <v>111</v>
      </c>
      <c r="N44" s="105">
        <v>0.58333333333333337</v>
      </c>
      <c r="O44" s="102" t="s">
        <v>125</v>
      </c>
      <c r="P44" s="32" t="s">
        <v>127</v>
      </c>
      <c r="R44" s="103"/>
      <c r="S44" s="102"/>
      <c r="T44" s="102"/>
      <c r="U44" s="102"/>
    </row>
    <row r="46" spans="1:23" x14ac:dyDescent="0.55000000000000004">
      <c r="B46" s="4"/>
      <c r="P46" s="19"/>
      <c r="Q46" s="16"/>
    </row>
    <row r="47" spans="1:23" x14ac:dyDescent="0.55000000000000004">
      <c r="B47" s="4"/>
      <c r="P47" s="19"/>
      <c r="Q47" s="16"/>
    </row>
    <row r="48" spans="1:23" x14ac:dyDescent="0.55000000000000004">
      <c r="B48" s="4"/>
      <c r="Q48" s="16"/>
    </row>
    <row r="49" spans="2:17" x14ac:dyDescent="0.55000000000000004">
      <c r="B49" s="4"/>
      <c r="Q49" s="16"/>
    </row>
    <row r="50" spans="2:17" x14ac:dyDescent="0.55000000000000004">
      <c r="B50" s="4"/>
      <c r="Q50" s="16"/>
    </row>
    <row r="51" spans="2:17" x14ac:dyDescent="0.55000000000000004">
      <c r="B51" s="4"/>
      <c r="Q51" s="16"/>
    </row>
    <row r="52" spans="2:17" x14ac:dyDescent="0.55000000000000004">
      <c r="B52" s="4"/>
      <c r="Q52" s="16"/>
    </row>
    <row r="53" spans="2:17" x14ac:dyDescent="0.55000000000000004">
      <c r="B53" s="4"/>
      <c r="Q53" s="16"/>
    </row>
    <row r="54" spans="2:17" x14ac:dyDescent="0.55000000000000004">
      <c r="B54" s="4"/>
      <c r="Q54" s="16"/>
    </row>
    <row r="55" spans="2:17" x14ac:dyDescent="0.55000000000000004">
      <c r="B55" s="4"/>
      <c r="Q55" s="16"/>
    </row>
    <row r="56" spans="2:17" x14ac:dyDescent="0.55000000000000004">
      <c r="B56" s="4"/>
      <c r="Q56" s="16"/>
    </row>
    <row r="57" spans="2:17" x14ac:dyDescent="0.55000000000000004">
      <c r="B57" s="4"/>
      <c r="Q57" s="16"/>
    </row>
    <row r="58" spans="2:17" x14ac:dyDescent="0.55000000000000004">
      <c r="B58" s="4"/>
      <c r="Q58" s="16"/>
    </row>
    <row r="59" spans="2:17" x14ac:dyDescent="0.55000000000000004">
      <c r="B59" s="4"/>
      <c r="Q59" s="16"/>
    </row>
    <row r="60" spans="2:17" x14ac:dyDescent="0.55000000000000004">
      <c r="B60" s="4"/>
      <c r="Q60" s="16"/>
    </row>
    <row r="61" spans="2:17" x14ac:dyDescent="0.55000000000000004">
      <c r="B61" s="4"/>
      <c r="Q61" s="16"/>
    </row>
    <row r="62" spans="2:17" x14ac:dyDescent="0.55000000000000004">
      <c r="B62" s="4"/>
      <c r="Q62" s="16"/>
    </row>
    <row r="63" spans="2:17" x14ac:dyDescent="0.55000000000000004">
      <c r="B63" s="4"/>
      <c r="Q63" s="16"/>
    </row>
    <row r="64" spans="2:17" x14ac:dyDescent="0.55000000000000004">
      <c r="B64" s="4"/>
      <c r="Q64" s="16"/>
    </row>
    <row r="65" spans="2:17" x14ac:dyDescent="0.55000000000000004">
      <c r="B65" s="4"/>
      <c r="Q65" s="16"/>
    </row>
    <row r="66" spans="2:17" x14ac:dyDescent="0.55000000000000004">
      <c r="B66" s="4"/>
      <c r="Q66" s="16"/>
    </row>
    <row r="67" spans="2:17" x14ac:dyDescent="0.55000000000000004">
      <c r="B67" s="4"/>
      <c r="Q67" s="16"/>
    </row>
    <row r="68" spans="2:17" x14ac:dyDescent="0.55000000000000004">
      <c r="B68" s="4"/>
      <c r="Q68" s="16"/>
    </row>
    <row r="69" spans="2:17" x14ac:dyDescent="0.55000000000000004">
      <c r="B69" s="4"/>
      <c r="Q69" s="16"/>
    </row>
    <row r="70" spans="2:17" x14ac:dyDescent="0.55000000000000004">
      <c r="B70" s="4"/>
      <c r="Q70" s="16"/>
    </row>
    <row r="71" spans="2:17" x14ac:dyDescent="0.55000000000000004">
      <c r="B71" s="4"/>
      <c r="Q71" s="16"/>
    </row>
    <row r="72" spans="2:17" x14ac:dyDescent="0.55000000000000004">
      <c r="B72" s="4"/>
      <c r="Q72" s="16"/>
    </row>
    <row r="73" spans="2:17" x14ac:dyDescent="0.55000000000000004">
      <c r="B73" s="4"/>
      <c r="Q73" s="16"/>
    </row>
    <row r="74" spans="2:17" x14ac:dyDescent="0.55000000000000004">
      <c r="B74" s="4"/>
      <c r="Q74" s="16"/>
    </row>
    <row r="75" spans="2:17" x14ac:dyDescent="0.55000000000000004">
      <c r="B75" s="4"/>
      <c r="Q75" s="16"/>
    </row>
    <row r="76" spans="2:17" x14ac:dyDescent="0.55000000000000004">
      <c r="B76" s="4"/>
      <c r="Q76" s="16"/>
    </row>
    <row r="77" spans="2:17" x14ac:dyDescent="0.55000000000000004">
      <c r="B77" s="4"/>
      <c r="Q77" s="16"/>
    </row>
    <row r="78" spans="2:17" x14ac:dyDescent="0.55000000000000004">
      <c r="B78" s="4"/>
      <c r="Q78" s="16"/>
    </row>
    <row r="79" spans="2:17" x14ac:dyDescent="0.55000000000000004">
      <c r="B79" s="4"/>
      <c r="Q79" s="16"/>
    </row>
    <row r="80" spans="2:17" x14ac:dyDescent="0.55000000000000004">
      <c r="B80" s="4"/>
      <c r="Q80" s="16"/>
    </row>
    <row r="81" spans="2:17" x14ac:dyDescent="0.55000000000000004">
      <c r="B81" s="4"/>
      <c r="Q81" s="16"/>
    </row>
    <row r="82" spans="2:17" x14ac:dyDescent="0.55000000000000004">
      <c r="B82" s="4"/>
      <c r="Q82" s="16"/>
    </row>
    <row r="83" spans="2:17" x14ac:dyDescent="0.55000000000000004">
      <c r="B83" s="4"/>
      <c r="Q83" s="16"/>
    </row>
    <row r="84" spans="2:17" x14ac:dyDescent="0.55000000000000004">
      <c r="B84" s="4"/>
      <c r="Q84" s="16"/>
    </row>
    <row r="85" spans="2:17" x14ac:dyDescent="0.55000000000000004">
      <c r="B85" s="4"/>
      <c r="Q85" s="16"/>
    </row>
    <row r="86" spans="2:17" x14ac:dyDescent="0.55000000000000004">
      <c r="B86" s="4"/>
      <c r="Q86" s="16"/>
    </row>
    <row r="87" spans="2:17" x14ac:dyDescent="0.55000000000000004">
      <c r="B87" s="4"/>
      <c r="Q87" s="16"/>
    </row>
    <row r="88" spans="2:17" x14ac:dyDescent="0.55000000000000004">
      <c r="B88" s="4"/>
      <c r="Q88" s="16"/>
    </row>
    <row r="89" spans="2:17" x14ac:dyDescent="0.55000000000000004">
      <c r="B89" s="4"/>
      <c r="Q89" s="16"/>
    </row>
    <row r="90" spans="2:17" x14ac:dyDescent="0.55000000000000004">
      <c r="B90" s="4"/>
      <c r="Q90" s="16"/>
    </row>
    <row r="91" spans="2:17" x14ac:dyDescent="0.55000000000000004">
      <c r="B91" s="4"/>
      <c r="Q91" s="16"/>
    </row>
    <row r="92" spans="2:17" x14ac:dyDescent="0.55000000000000004">
      <c r="B92" s="4"/>
      <c r="Q92" s="16"/>
    </row>
    <row r="93" spans="2:17" x14ac:dyDescent="0.55000000000000004">
      <c r="B93" s="4"/>
      <c r="Q93" s="16"/>
    </row>
    <row r="94" spans="2:17" x14ac:dyDescent="0.55000000000000004">
      <c r="B94" s="4"/>
      <c r="Q94" s="16"/>
    </row>
    <row r="95" spans="2:17" x14ac:dyDescent="0.55000000000000004">
      <c r="B95" s="4"/>
      <c r="Q95" s="16"/>
    </row>
    <row r="96" spans="2:17" x14ac:dyDescent="0.55000000000000004">
      <c r="B96" s="4"/>
      <c r="Q96" s="16"/>
    </row>
    <row r="97" spans="2:17" x14ac:dyDescent="0.55000000000000004">
      <c r="B97" s="4"/>
      <c r="Q97" s="16"/>
    </row>
    <row r="98" spans="2:17" x14ac:dyDescent="0.55000000000000004">
      <c r="B98" s="4"/>
      <c r="Q98" s="16"/>
    </row>
    <row r="99" spans="2:17" x14ac:dyDescent="0.55000000000000004">
      <c r="B99" s="4"/>
      <c r="Q99" s="16"/>
    </row>
    <row r="100" spans="2:17" x14ac:dyDescent="0.55000000000000004">
      <c r="B100" s="4"/>
      <c r="Q100" s="16"/>
    </row>
    <row r="101" spans="2:17" x14ac:dyDescent="0.55000000000000004">
      <c r="B101" s="4"/>
      <c r="Q101" s="16"/>
    </row>
    <row r="102" spans="2:17" x14ac:dyDescent="0.55000000000000004">
      <c r="B102" s="4"/>
      <c r="Q102" s="16"/>
    </row>
    <row r="103" spans="2:17" x14ac:dyDescent="0.55000000000000004">
      <c r="B103" s="4"/>
      <c r="Q103" s="16"/>
    </row>
    <row r="104" spans="2:17" x14ac:dyDescent="0.55000000000000004">
      <c r="B104" s="4"/>
      <c r="Q104" s="16"/>
    </row>
    <row r="105" spans="2:17" x14ac:dyDescent="0.55000000000000004">
      <c r="B105" s="4"/>
      <c r="Q105" s="16"/>
    </row>
    <row r="106" spans="2:17" x14ac:dyDescent="0.55000000000000004">
      <c r="B106" s="4"/>
      <c r="Q106" s="16"/>
    </row>
    <row r="107" spans="2:17" x14ac:dyDescent="0.55000000000000004">
      <c r="B107" s="4"/>
      <c r="Q107" s="16"/>
    </row>
    <row r="108" spans="2:17" x14ac:dyDescent="0.55000000000000004">
      <c r="B108" s="4"/>
      <c r="Q108" s="16"/>
    </row>
    <row r="109" spans="2:17" x14ac:dyDescent="0.55000000000000004">
      <c r="B109" s="4"/>
      <c r="Q109" s="16"/>
    </row>
    <row r="110" spans="2:17" x14ac:dyDescent="0.55000000000000004">
      <c r="B110" s="4"/>
      <c r="Q110" s="16"/>
    </row>
    <row r="111" spans="2:17" x14ac:dyDescent="0.55000000000000004">
      <c r="B111" s="4"/>
      <c r="Q111" s="16"/>
    </row>
    <row r="112" spans="2:17" x14ac:dyDescent="0.55000000000000004">
      <c r="B112" s="4"/>
      <c r="Q112" s="16"/>
    </row>
    <row r="113" spans="2:17" x14ac:dyDescent="0.55000000000000004">
      <c r="B113" s="4"/>
      <c r="Q113" s="16"/>
    </row>
    <row r="114" spans="2:17" x14ac:dyDescent="0.55000000000000004">
      <c r="B114" s="4"/>
      <c r="Q114" s="16"/>
    </row>
    <row r="115" spans="2:17" x14ac:dyDescent="0.55000000000000004">
      <c r="B115" s="4"/>
      <c r="Q115" s="16"/>
    </row>
    <row r="116" spans="2:17" x14ac:dyDescent="0.55000000000000004">
      <c r="B116" s="4"/>
      <c r="Q116" s="16"/>
    </row>
    <row r="117" spans="2:17" x14ac:dyDescent="0.55000000000000004">
      <c r="B117" s="4"/>
      <c r="Q117" s="16"/>
    </row>
    <row r="118" spans="2:17" x14ac:dyDescent="0.55000000000000004">
      <c r="B118" s="4"/>
      <c r="Q118" s="16"/>
    </row>
    <row r="119" spans="2:17" x14ac:dyDescent="0.55000000000000004">
      <c r="B119" s="4"/>
      <c r="Q119" s="16"/>
    </row>
    <row r="120" spans="2:17" x14ac:dyDescent="0.55000000000000004">
      <c r="B120" s="4"/>
      <c r="Q120" s="16"/>
    </row>
    <row r="121" spans="2:17" x14ac:dyDescent="0.55000000000000004">
      <c r="B121" s="4"/>
      <c r="Q121" s="16"/>
    </row>
    <row r="122" spans="2:17" x14ac:dyDescent="0.55000000000000004">
      <c r="B122" s="4"/>
      <c r="Q122" s="16"/>
    </row>
    <row r="123" spans="2:17" x14ac:dyDescent="0.55000000000000004">
      <c r="B123" s="4"/>
      <c r="Q123" s="16"/>
    </row>
    <row r="124" spans="2:17" x14ac:dyDescent="0.55000000000000004">
      <c r="B124" s="4"/>
      <c r="Q124" s="16"/>
    </row>
    <row r="125" spans="2:17" x14ac:dyDescent="0.55000000000000004">
      <c r="B125" s="4"/>
      <c r="Q125" s="16"/>
    </row>
    <row r="126" spans="2:17" x14ac:dyDescent="0.55000000000000004">
      <c r="B126" s="4"/>
      <c r="Q126" s="16"/>
    </row>
    <row r="127" spans="2:17" x14ac:dyDescent="0.55000000000000004">
      <c r="B127" s="4"/>
      <c r="Q127" s="16"/>
    </row>
    <row r="128" spans="2:17" x14ac:dyDescent="0.55000000000000004">
      <c r="B128" s="4"/>
      <c r="Q128" s="16"/>
    </row>
    <row r="129" spans="2:17" x14ac:dyDescent="0.55000000000000004">
      <c r="B129" s="4"/>
      <c r="Q129" s="16"/>
    </row>
    <row r="130" spans="2:17" x14ac:dyDescent="0.55000000000000004">
      <c r="B130" s="4"/>
      <c r="Q130" s="16"/>
    </row>
    <row r="131" spans="2:17" x14ac:dyDescent="0.55000000000000004">
      <c r="B131" s="4"/>
      <c r="Q131" s="16"/>
    </row>
    <row r="132" spans="2:17" x14ac:dyDescent="0.55000000000000004">
      <c r="B132" s="4"/>
      <c r="Q132" s="16"/>
    </row>
    <row r="133" spans="2:17" x14ac:dyDescent="0.55000000000000004">
      <c r="B133" s="4"/>
      <c r="Q133" s="16"/>
    </row>
    <row r="134" spans="2:17" x14ac:dyDescent="0.55000000000000004">
      <c r="B134" s="4"/>
      <c r="Q134" s="16"/>
    </row>
    <row r="135" spans="2:17" x14ac:dyDescent="0.55000000000000004">
      <c r="B135" s="4"/>
      <c r="Q135" s="16"/>
    </row>
    <row r="136" spans="2:17" x14ac:dyDescent="0.55000000000000004">
      <c r="B136" s="4"/>
    </row>
    <row r="137" spans="2:17" x14ac:dyDescent="0.55000000000000004">
      <c r="B137" s="4"/>
    </row>
    <row r="138" spans="2:17" x14ac:dyDescent="0.55000000000000004">
      <c r="B138" s="4"/>
    </row>
    <row r="139" spans="2:17" x14ac:dyDescent="0.55000000000000004">
      <c r="B139" s="4"/>
    </row>
    <row r="140" spans="2:17" x14ac:dyDescent="0.55000000000000004">
      <c r="B140" s="4"/>
    </row>
    <row r="141" spans="2:17" x14ac:dyDescent="0.55000000000000004">
      <c r="B141" s="4"/>
    </row>
    <row r="142" spans="2:17" x14ac:dyDescent="0.55000000000000004">
      <c r="B142" s="4"/>
    </row>
    <row r="143" spans="2:17" x14ac:dyDescent="0.55000000000000004">
      <c r="B143" s="4"/>
    </row>
    <row r="144" spans="2:17" x14ac:dyDescent="0.55000000000000004">
      <c r="B144" s="4"/>
    </row>
    <row r="145" spans="2:2" x14ac:dyDescent="0.55000000000000004">
      <c r="B145" s="4"/>
    </row>
    <row r="146" spans="2:2" x14ac:dyDescent="0.55000000000000004">
      <c r="B146" s="4"/>
    </row>
    <row r="147" spans="2:2" x14ac:dyDescent="0.55000000000000004">
      <c r="B147" s="4"/>
    </row>
    <row r="148" spans="2:2" x14ac:dyDescent="0.55000000000000004">
      <c r="B148" s="4"/>
    </row>
    <row r="149" spans="2:2" x14ac:dyDescent="0.55000000000000004">
      <c r="B149" s="4"/>
    </row>
    <row r="150" spans="2:2" x14ac:dyDescent="0.55000000000000004">
      <c r="B150" s="4"/>
    </row>
    <row r="151" spans="2:2" x14ac:dyDescent="0.55000000000000004">
      <c r="B151" s="4"/>
    </row>
    <row r="152" spans="2:2" x14ac:dyDescent="0.55000000000000004">
      <c r="B152" s="4"/>
    </row>
    <row r="153" spans="2:2" x14ac:dyDescent="0.55000000000000004">
      <c r="B153" s="4"/>
    </row>
    <row r="154" spans="2:2" x14ac:dyDescent="0.55000000000000004">
      <c r="B154" s="4"/>
    </row>
    <row r="155" spans="2:2" x14ac:dyDescent="0.55000000000000004">
      <c r="B155" s="4"/>
    </row>
    <row r="156" spans="2:2" x14ac:dyDescent="0.55000000000000004">
      <c r="B156" s="4"/>
    </row>
    <row r="157" spans="2:2" x14ac:dyDescent="0.55000000000000004">
      <c r="B157" s="4"/>
    </row>
    <row r="158" spans="2:2" x14ac:dyDescent="0.55000000000000004">
      <c r="B158" s="4"/>
    </row>
    <row r="159" spans="2:2" x14ac:dyDescent="0.55000000000000004">
      <c r="B159" s="4"/>
    </row>
    <row r="160" spans="2:2" x14ac:dyDescent="0.55000000000000004">
      <c r="B160" s="4"/>
    </row>
    <row r="161" spans="2:2" x14ac:dyDescent="0.55000000000000004">
      <c r="B161" s="4"/>
    </row>
    <row r="162" spans="2:2" x14ac:dyDescent="0.55000000000000004">
      <c r="B162" s="4"/>
    </row>
    <row r="163" spans="2:2" x14ac:dyDescent="0.55000000000000004">
      <c r="B163" s="4"/>
    </row>
    <row r="164" spans="2:2" x14ac:dyDescent="0.55000000000000004">
      <c r="B164" s="4"/>
    </row>
    <row r="165" spans="2:2" x14ac:dyDescent="0.55000000000000004">
      <c r="B165" s="4"/>
    </row>
    <row r="166" spans="2:2" x14ac:dyDescent="0.55000000000000004">
      <c r="B166" s="4"/>
    </row>
    <row r="167" spans="2:2" x14ac:dyDescent="0.55000000000000004">
      <c r="B167" s="4"/>
    </row>
    <row r="168" spans="2:2" x14ac:dyDescent="0.55000000000000004">
      <c r="B168" s="4"/>
    </row>
    <row r="169" spans="2:2" x14ac:dyDescent="0.55000000000000004">
      <c r="B169" s="4"/>
    </row>
    <row r="170" spans="2:2" x14ac:dyDescent="0.55000000000000004">
      <c r="B170" s="4"/>
    </row>
    <row r="171" spans="2:2" x14ac:dyDescent="0.55000000000000004">
      <c r="B171" s="4"/>
    </row>
    <row r="172" spans="2:2" x14ac:dyDescent="0.55000000000000004">
      <c r="B172" s="4"/>
    </row>
    <row r="173" spans="2:2" x14ac:dyDescent="0.55000000000000004">
      <c r="B173" s="4"/>
    </row>
    <row r="174" spans="2:2" x14ac:dyDescent="0.55000000000000004">
      <c r="B174" s="4"/>
    </row>
    <row r="175" spans="2:2" x14ac:dyDescent="0.55000000000000004">
      <c r="B175" s="4"/>
    </row>
    <row r="176" spans="2:2" x14ac:dyDescent="0.55000000000000004">
      <c r="B176" s="4"/>
    </row>
    <row r="177" spans="2:2" x14ac:dyDescent="0.55000000000000004">
      <c r="B177" s="4"/>
    </row>
    <row r="178" spans="2:2" x14ac:dyDescent="0.55000000000000004">
      <c r="B178" s="4"/>
    </row>
    <row r="179" spans="2:2" x14ac:dyDescent="0.55000000000000004">
      <c r="B179" s="4"/>
    </row>
    <row r="180" spans="2:2" x14ac:dyDescent="0.55000000000000004">
      <c r="B180" s="4"/>
    </row>
    <row r="181" spans="2:2" x14ac:dyDescent="0.55000000000000004">
      <c r="B181" s="4"/>
    </row>
    <row r="182" spans="2:2" x14ac:dyDescent="0.55000000000000004">
      <c r="B182" s="4"/>
    </row>
    <row r="183" spans="2:2" x14ac:dyDescent="0.55000000000000004">
      <c r="B183" s="4"/>
    </row>
    <row r="184" spans="2:2" x14ac:dyDescent="0.55000000000000004">
      <c r="B184" s="4"/>
    </row>
    <row r="185" spans="2:2" x14ac:dyDescent="0.55000000000000004">
      <c r="B185" s="4"/>
    </row>
    <row r="186" spans="2:2" x14ac:dyDescent="0.55000000000000004">
      <c r="B186" s="4"/>
    </row>
    <row r="187" spans="2:2" x14ac:dyDescent="0.55000000000000004">
      <c r="B187" s="4"/>
    </row>
    <row r="188" spans="2:2" x14ac:dyDescent="0.55000000000000004">
      <c r="B188" s="4"/>
    </row>
    <row r="189" spans="2:2" x14ac:dyDescent="0.55000000000000004">
      <c r="B189" s="4"/>
    </row>
    <row r="190" spans="2:2" x14ac:dyDescent="0.55000000000000004">
      <c r="B190" s="4"/>
    </row>
    <row r="191" spans="2:2" x14ac:dyDescent="0.55000000000000004">
      <c r="B191" s="4"/>
    </row>
    <row r="192" spans="2:2" x14ac:dyDescent="0.55000000000000004">
      <c r="B192" s="4"/>
    </row>
    <row r="193" spans="2:2" x14ac:dyDescent="0.55000000000000004">
      <c r="B193" s="4"/>
    </row>
    <row r="194" spans="2:2" x14ac:dyDescent="0.55000000000000004">
      <c r="B194" s="4"/>
    </row>
    <row r="195" spans="2:2" x14ac:dyDescent="0.55000000000000004">
      <c r="B195" s="4"/>
    </row>
    <row r="196" spans="2:2" x14ac:dyDescent="0.55000000000000004">
      <c r="B196" s="4"/>
    </row>
    <row r="197" spans="2:2" x14ac:dyDescent="0.55000000000000004">
      <c r="B197" s="4"/>
    </row>
    <row r="198" spans="2:2" x14ac:dyDescent="0.55000000000000004">
      <c r="B198" s="4"/>
    </row>
    <row r="199" spans="2:2" x14ac:dyDescent="0.55000000000000004">
      <c r="B199" s="4"/>
    </row>
    <row r="200" spans="2:2" x14ac:dyDescent="0.55000000000000004">
      <c r="B200" s="4"/>
    </row>
    <row r="201" spans="2:2" x14ac:dyDescent="0.55000000000000004">
      <c r="B201" s="4"/>
    </row>
    <row r="202" spans="2:2" x14ac:dyDescent="0.55000000000000004">
      <c r="B202" s="4"/>
    </row>
    <row r="203" spans="2:2" x14ac:dyDescent="0.55000000000000004">
      <c r="B203" s="4"/>
    </row>
    <row r="204" spans="2:2" x14ac:dyDescent="0.55000000000000004">
      <c r="B204" s="4"/>
    </row>
    <row r="205" spans="2:2" x14ac:dyDescent="0.55000000000000004">
      <c r="B205" s="4"/>
    </row>
    <row r="206" spans="2:2" x14ac:dyDescent="0.55000000000000004">
      <c r="B206" s="4"/>
    </row>
    <row r="207" spans="2:2" x14ac:dyDescent="0.55000000000000004">
      <c r="B207" s="4"/>
    </row>
    <row r="208" spans="2:2" x14ac:dyDescent="0.55000000000000004">
      <c r="B208" s="4"/>
    </row>
    <row r="209" spans="2:2" x14ac:dyDescent="0.55000000000000004">
      <c r="B209" s="4"/>
    </row>
    <row r="210" spans="2:2" x14ac:dyDescent="0.55000000000000004">
      <c r="B210" s="4"/>
    </row>
    <row r="211" spans="2:2" x14ac:dyDescent="0.55000000000000004">
      <c r="B211" s="4"/>
    </row>
    <row r="212" spans="2:2" x14ac:dyDescent="0.55000000000000004">
      <c r="B212" s="4"/>
    </row>
    <row r="213" spans="2:2" x14ac:dyDescent="0.55000000000000004">
      <c r="B213" s="4"/>
    </row>
    <row r="214" spans="2:2" x14ac:dyDescent="0.55000000000000004">
      <c r="B214" s="4"/>
    </row>
    <row r="215" spans="2:2" x14ac:dyDescent="0.55000000000000004">
      <c r="B215" s="4"/>
    </row>
    <row r="216" spans="2:2" x14ac:dyDescent="0.55000000000000004">
      <c r="B216" s="4"/>
    </row>
    <row r="217" spans="2:2" x14ac:dyDescent="0.55000000000000004">
      <c r="B217" s="4"/>
    </row>
    <row r="218" spans="2:2" x14ac:dyDescent="0.55000000000000004">
      <c r="B218" s="4"/>
    </row>
    <row r="219" spans="2:2" x14ac:dyDescent="0.55000000000000004">
      <c r="B219" s="4"/>
    </row>
    <row r="220" spans="2:2" x14ac:dyDescent="0.55000000000000004">
      <c r="B220" s="4"/>
    </row>
    <row r="221" spans="2:2" x14ac:dyDescent="0.55000000000000004">
      <c r="B221" s="4"/>
    </row>
    <row r="222" spans="2:2" x14ac:dyDescent="0.55000000000000004">
      <c r="B222" s="4"/>
    </row>
    <row r="223" spans="2:2" x14ac:dyDescent="0.55000000000000004">
      <c r="B223" s="4"/>
    </row>
    <row r="224" spans="2:2" x14ac:dyDescent="0.55000000000000004">
      <c r="B224" s="4"/>
    </row>
    <row r="225" spans="2:2" x14ac:dyDescent="0.55000000000000004">
      <c r="B225" s="4"/>
    </row>
    <row r="226" spans="2:2" x14ac:dyDescent="0.55000000000000004">
      <c r="B226" s="4"/>
    </row>
    <row r="227" spans="2:2" x14ac:dyDescent="0.55000000000000004">
      <c r="B227" s="4"/>
    </row>
    <row r="228" spans="2:2" x14ac:dyDescent="0.55000000000000004">
      <c r="B228" s="4"/>
    </row>
    <row r="229" spans="2:2" x14ac:dyDescent="0.55000000000000004">
      <c r="B229" s="4"/>
    </row>
    <row r="230" spans="2:2" x14ac:dyDescent="0.55000000000000004">
      <c r="B230" s="4"/>
    </row>
    <row r="231" spans="2:2" x14ac:dyDescent="0.55000000000000004">
      <c r="B231" s="4"/>
    </row>
    <row r="232" spans="2:2" x14ac:dyDescent="0.55000000000000004">
      <c r="B232" s="4"/>
    </row>
    <row r="233" spans="2:2" x14ac:dyDescent="0.55000000000000004">
      <c r="B233" s="4"/>
    </row>
    <row r="234" spans="2:2" x14ac:dyDescent="0.55000000000000004">
      <c r="B234" s="4"/>
    </row>
    <row r="235" spans="2:2" x14ac:dyDescent="0.55000000000000004">
      <c r="B235" s="4"/>
    </row>
    <row r="236" spans="2:2" x14ac:dyDescent="0.55000000000000004">
      <c r="B236" s="4"/>
    </row>
    <row r="237" spans="2:2" x14ac:dyDescent="0.55000000000000004">
      <c r="B237" s="4"/>
    </row>
    <row r="238" spans="2:2" x14ac:dyDescent="0.55000000000000004">
      <c r="B238" s="4"/>
    </row>
    <row r="239" spans="2:2" x14ac:dyDescent="0.55000000000000004">
      <c r="B239" s="4"/>
    </row>
    <row r="240" spans="2:2" x14ac:dyDescent="0.55000000000000004">
      <c r="B240" s="4"/>
    </row>
    <row r="241" spans="2:2" x14ac:dyDescent="0.55000000000000004">
      <c r="B241" s="4"/>
    </row>
    <row r="242" spans="2:2" x14ac:dyDescent="0.55000000000000004">
      <c r="B242" s="4"/>
    </row>
    <row r="243" spans="2:2" x14ac:dyDescent="0.55000000000000004">
      <c r="B243" s="4"/>
    </row>
    <row r="244" spans="2:2" x14ac:dyDescent="0.55000000000000004">
      <c r="B244" s="4"/>
    </row>
    <row r="245" spans="2:2" x14ac:dyDescent="0.55000000000000004">
      <c r="B245" s="4"/>
    </row>
    <row r="246" spans="2:2" x14ac:dyDescent="0.55000000000000004">
      <c r="B246" s="4"/>
    </row>
    <row r="247" spans="2:2" x14ac:dyDescent="0.55000000000000004">
      <c r="B247" s="4"/>
    </row>
    <row r="248" spans="2:2" x14ac:dyDescent="0.55000000000000004">
      <c r="B248" s="4"/>
    </row>
    <row r="249" spans="2:2" x14ac:dyDescent="0.55000000000000004">
      <c r="B249" s="4"/>
    </row>
    <row r="250" spans="2:2" x14ac:dyDescent="0.55000000000000004">
      <c r="B250" s="4"/>
    </row>
    <row r="251" spans="2:2" x14ac:dyDescent="0.55000000000000004">
      <c r="B251" s="4"/>
    </row>
    <row r="252" spans="2:2" x14ac:dyDescent="0.55000000000000004">
      <c r="B252" s="4"/>
    </row>
    <row r="253" spans="2:2" x14ac:dyDescent="0.55000000000000004">
      <c r="B253" s="4"/>
    </row>
    <row r="254" spans="2:2" x14ac:dyDescent="0.55000000000000004">
      <c r="B254" s="4"/>
    </row>
    <row r="255" spans="2:2" x14ac:dyDescent="0.55000000000000004">
      <c r="B255" s="4"/>
    </row>
    <row r="256" spans="2:2" x14ac:dyDescent="0.55000000000000004">
      <c r="B256" s="4"/>
    </row>
    <row r="257" spans="2:2" x14ac:dyDescent="0.55000000000000004">
      <c r="B257" s="4"/>
    </row>
    <row r="258" spans="2:2" x14ac:dyDescent="0.55000000000000004">
      <c r="B258" s="4"/>
    </row>
    <row r="259" spans="2:2" x14ac:dyDescent="0.55000000000000004">
      <c r="B259" s="4"/>
    </row>
    <row r="260" spans="2:2" x14ac:dyDescent="0.55000000000000004">
      <c r="B260" s="4"/>
    </row>
    <row r="261" spans="2:2" x14ac:dyDescent="0.55000000000000004">
      <c r="B261" s="4"/>
    </row>
    <row r="262" spans="2:2" x14ac:dyDescent="0.55000000000000004">
      <c r="B262" s="4"/>
    </row>
    <row r="263" spans="2:2" x14ac:dyDescent="0.55000000000000004">
      <c r="B263" s="4"/>
    </row>
    <row r="264" spans="2:2" x14ac:dyDescent="0.55000000000000004">
      <c r="B264" s="4"/>
    </row>
    <row r="265" spans="2:2" x14ac:dyDescent="0.55000000000000004">
      <c r="B265" s="4"/>
    </row>
    <row r="266" spans="2:2" x14ac:dyDescent="0.55000000000000004">
      <c r="B266" s="4"/>
    </row>
    <row r="267" spans="2:2" x14ac:dyDescent="0.55000000000000004">
      <c r="B267" s="4"/>
    </row>
    <row r="268" spans="2:2" x14ac:dyDescent="0.55000000000000004">
      <c r="B268" s="4"/>
    </row>
    <row r="269" spans="2:2" x14ac:dyDescent="0.55000000000000004">
      <c r="B269" s="4"/>
    </row>
    <row r="270" spans="2:2" x14ac:dyDescent="0.55000000000000004">
      <c r="B270" s="4"/>
    </row>
  </sheetData>
  <conditionalFormatting sqref="L42:L58 L26:L38 L14:L19 L3:L11">
    <cfRule type="beginsWith" dxfId="6" priority="7" operator="beginsWith" text="G">
      <formula>LEFT(L3,LEN("G"))="G"</formula>
    </cfRule>
  </conditionalFormatting>
  <conditionalFormatting sqref="L14:L1048576 L1:L11">
    <cfRule type="beginsWith" dxfId="5" priority="6" operator="beginsWith" text="N">
      <formula>LEFT(L1,LEN("N"))="N"</formula>
    </cfRule>
  </conditionalFormatting>
  <conditionalFormatting sqref="L42:L1048576 L21:L38 L14:L19 L1:L11">
    <cfRule type="containsText" dxfId="4" priority="5" operator="containsText" text="B">
      <formula>NOT(ISERROR(SEARCH("B",L1)))</formula>
    </cfRule>
  </conditionalFormatting>
  <conditionalFormatting sqref="L1:L1048576">
    <cfRule type="beginsWith" dxfId="3" priority="4" operator="beginsWith" text="G">
      <formula>LEFT(L1,LEN("G"))="G"</formula>
    </cfRule>
  </conditionalFormatting>
  <conditionalFormatting sqref="L39:L41">
    <cfRule type="beginsWith" dxfId="2" priority="3" operator="beginsWith" text="N">
      <formula>LEFT(L39,LEN("N"))="N"</formula>
    </cfRule>
  </conditionalFormatting>
  <conditionalFormatting sqref="L39:L41">
    <cfRule type="containsText" dxfId="1" priority="2" operator="containsText" text="B">
      <formula>NOT(ISERROR(SEARCH("B",L39)))</formula>
    </cfRule>
  </conditionalFormatting>
  <conditionalFormatting sqref="L20">
    <cfRule type="containsText" dxfId="0" priority="1" operator="containsText" text="B">
      <formula>NOT(ISERROR(SEARCH("B",L20)))</formula>
    </cfRule>
  </conditionalFormatting>
  <pageMargins left="0.7" right="0.7" top="0.75" bottom="0.75" header="0.3" footer="0.3"/>
  <pageSetup paperSize="9" scale="7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Print</vt:lpstr>
      <vt:lpstr>DATA</vt:lpstr>
      <vt:lpstr>Arkusz1</vt:lpstr>
      <vt:lpstr>2019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hallvard strøm</dc:creator>
  <cp:lastModifiedBy>Ev Poslin</cp:lastModifiedBy>
  <cp:lastPrinted>2019-07-21T08:21:02Z</cp:lastPrinted>
  <dcterms:created xsi:type="dcterms:W3CDTF">2017-07-12T13:11:57Z</dcterms:created>
  <dcterms:modified xsi:type="dcterms:W3CDTF">2019-08-02T13:43:26Z</dcterms:modified>
</cp:coreProperties>
</file>